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887" documentId="8_{8DA43877-E08B-4D4F-B54F-C87401AE5A60}" xr6:coauthVersionLast="47" xr6:coauthVersionMax="47" xr10:uidLastSave="{2CF5FBF1-23D4-436A-ACAE-83141FD26DC9}"/>
  <bookViews>
    <workbookView xWindow="-120" yWindow="-120" windowWidth="29040" windowHeight="15840" activeTab="1" xr2:uid="{63D9CCF6-6734-4085-8E11-6A97A08101FC}"/>
  </bookViews>
  <sheets>
    <sheet name="Vzorce" sheetId="2" r:id="rId1"/>
    <sheet name="Matematické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1" l="1"/>
  <c r="C108" i="1"/>
  <c r="C114" i="1" s="1"/>
  <c r="B72" i="1"/>
  <c r="F76" i="1"/>
  <c r="F26" i="1"/>
  <c r="F30" i="1"/>
  <c r="B93" i="1"/>
  <c r="C81" i="1" s="1"/>
  <c r="C78" i="1"/>
  <c r="C75" i="1"/>
  <c r="A42" i="1" a="1"/>
  <c r="A42" i="1" s="1"/>
  <c r="A34" i="1" a="1"/>
  <c r="A34" i="1" s="1"/>
  <c r="A49" i="1" a="1"/>
  <c r="A49" i="1" s="1"/>
  <c r="C70" i="1"/>
  <c r="C69" i="1"/>
  <c r="C68" i="1"/>
  <c r="C67" i="1"/>
  <c r="C14" i="1"/>
  <c r="C58" i="1"/>
  <c r="C57" i="1"/>
  <c r="C56" i="1"/>
  <c r="C55" i="1"/>
  <c r="D15" i="1"/>
  <c r="D56" i="1"/>
  <c r="D14" i="1"/>
  <c r="D38" i="1"/>
  <c r="D59" i="1"/>
  <c r="D11" i="1"/>
  <c r="D5" i="1"/>
  <c r="D3" i="1"/>
  <c r="D13" i="1"/>
  <c r="D46" i="1"/>
  <c r="D6" i="1"/>
  <c r="D8" i="1"/>
  <c r="D20" i="1"/>
  <c r="D16" i="1"/>
  <c r="D47" i="1"/>
  <c r="D7" i="1"/>
  <c r="D58" i="1"/>
  <c r="D48" i="1"/>
  <c r="D25" i="1"/>
  <c r="D42" i="1"/>
  <c r="D81" i="1"/>
  <c r="D75" i="1"/>
  <c r="D84" i="1"/>
  <c r="D34" i="1"/>
  <c r="D18" i="1"/>
  <c r="D4" i="1"/>
  <c r="D55" i="1"/>
  <c r="D67" i="1"/>
  <c r="D12" i="1"/>
  <c r="D68" i="1"/>
  <c r="D19" i="1"/>
  <c r="D29" i="1"/>
  <c r="D82" i="1"/>
  <c r="D54" i="1"/>
  <c r="D69" i="1"/>
  <c r="D78" i="1"/>
  <c r="D83" i="1"/>
  <c r="D17" i="1"/>
  <c r="D57" i="1"/>
  <c r="D10" i="1"/>
  <c r="D80" i="1"/>
  <c r="D9" i="1"/>
  <c r="D53" i="1"/>
  <c r="D70" i="1"/>
  <c r="D49" i="1"/>
  <c r="C84" i="1" l="1"/>
  <c r="C83" i="1"/>
  <c r="C80" i="1"/>
  <c r="C82" i="1"/>
  <c r="C48" i="1"/>
  <c r="C47" i="1"/>
  <c r="A25" i="1" a="1"/>
  <c r="B25" i="1" s="1"/>
  <c r="C53" i="1" s="1"/>
  <c r="C19" i="1"/>
  <c r="C18" i="1"/>
  <c r="C17" i="1"/>
  <c r="C16" i="1"/>
  <c r="C20" i="1" s="1"/>
  <c r="C15" i="1"/>
  <c r="C13" i="1"/>
  <c r="C8" i="1"/>
  <c r="C7" i="1"/>
  <c r="C6" i="1"/>
  <c r="C5" i="1"/>
  <c r="C4" i="1"/>
  <c r="C3" i="1"/>
  <c r="C9" i="1" l="1"/>
  <c r="C10" i="1"/>
  <c r="A27" i="1"/>
  <c r="C26" i="1"/>
  <c r="B26" i="1"/>
  <c r="C27" i="1"/>
  <c r="A25" i="1"/>
  <c r="B27" i="1"/>
  <c r="C54" i="1" s="1"/>
  <c r="A26" i="1"/>
  <c r="C25" i="1"/>
  <c r="C11" i="1" l="1"/>
  <c r="C12" i="1"/>
  <c r="A38" i="1" a="1"/>
  <c r="A38" i="1" s="1"/>
  <c r="C59" i="1"/>
  <c r="C46" i="1"/>
  <c r="A29" i="1" a="1"/>
  <c r="B29" i="1" l="1"/>
  <c r="C30" i="1"/>
  <c r="B30" i="1"/>
  <c r="C29" i="1"/>
  <c r="C31" i="1"/>
  <c r="A29" i="1"/>
  <c r="B31" i="1"/>
  <c r="A31" i="1"/>
  <c r="A3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<sst xmlns="http://schemas.openxmlformats.org/spreadsheetml/2006/main" count="148" uniqueCount="122">
  <si>
    <t>Výsledok</t>
  </si>
  <si>
    <t>Funkcia</t>
  </si>
  <si>
    <r>
      <t xml:space="preserve">Po kliknutí na </t>
    </r>
    <r>
      <rPr>
        <i/>
        <sz val="11"/>
        <color theme="1"/>
        <rFont val="Calibri"/>
        <family val="2"/>
        <charset val="238"/>
        <scheme val="minor"/>
      </rPr>
      <t>fx</t>
    </r>
    <r>
      <rPr>
        <sz val="11"/>
        <color theme="1"/>
        <rFont val="Calibri"/>
        <family val="2"/>
        <charset val="238"/>
        <scheme val="minor"/>
      </rPr>
      <t xml:space="preserve"> sa zobrazí okno pre zadanie argumentov funkcie.</t>
    </r>
  </si>
  <si>
    <t>Iná možnosť je napísať do bunky znak = a začať písať názov funkcie.</t>
  </si>
  <si>
    <t>Po stlačení OK sa zobrazí okno pre zadanie argumentov funkcie</t>
  </si>
  <si>
    <r>
      <t xml:space="preserve">Do označenej bunky možno vložiť funkciu kliknutím na znak </t>
    </r>
    <r>
      <rPr>
        <i/>
        <sz val="11"/>
        <color theme="1"/>
        <rFont val="Calibri"/>
        <family val="2"/>
        <charset val="238"/>
        <scheme val="minor"/>
      </rPr>
      <t>fx</t>
    </r>
    <r>
      <rPr>
        <sz val="11"/>
        <color theme="1"/>
        <rFont val="Calibri"/>
        <family val="2"/>
        <charset val="238"/>
        <scheme val="minor"/>
      </rPr>
      <t>, vybrať kategóriu a potom vybrať samotnú funkciu.</t>
    </r>
  </si>
  <si>
    <t>Pod argumentami je stručný popis funkcie.</t>
  </si>
  <si>
    <t>Dole vľavo v okne sa nachádza aj pomocník s podrobnejším popisom funkcie, jej argumentov a vzorovými príkladmi.</t>
  </si>
  <si>
    <t>Príklad pomocníka pre funkciu Ceiling.Math</t>
  </si>
  <si>
    <t xml:space="preserve"> </t>
  </si>
  <si>
    <t>Voliteľné argumenty sú v hranatých zátvorkách.</t>
  </si>
  <si>
    <t>Ak je v okne názov argumentu zobrazený tučným je povinné ho zadať.</t>
  </si>
  <si>
    <t>V okne sa nachádza aj popis argumentov - mení sa po kliknutí do políčka pre zadávanie argumentu (ak sú argumenty rôzne).</t>
  </si>
  <si>
    <r>
      <rPr>
        <b/>
        <sz val="11"/>
        <color rgb="FFFF0000"/>
        <rFont val="Calibri"/>
        <family val="2"/>
        <charset val="238"/>
        <scheme val="minor"/>
      </rPr>
      <t>Pozor:</t>
    </r>
    <r>
      <rPr>
        <sz val="11"/>
        <color theme="1"/>
        <rFont val="Calibri"/>
        <family val="2"/>
        <charset val="238"/>
        <scheme val="minor"/>
      </rPr>
      <t xml:space="preserve"> Jednotlivé argumenty sa v slovenskej verzii MS Excel oddeľujú bodkočiarkou. V nápovede je často uvádzaná čiarka (podľa anglickej verzie). </t>
    </r>
  </si>
  <si>
    <t>Ide to aj takto.</t>
  </si>
  <si>
    <r>
      <t>e</t>
    </r>
    <r>
      <rPr>
        <vertAlign val="superscript"/>
        <sz val="11"/>
        <color theme="1"/>
        <rFont val="Calibri"/>
        <family val="2"/>
        <charset val="238"/>
        <scheme val="minor"/>
      </rPr>
      <t>π</t>
    </r>
  </si>
  <si>
    <r>
      <t xml:space="preserve">Už vieme, že zaokrúhliť </t>
    </r>
    <r>
      <rPr>
        <b/>
        <sz val="12"/>
        <color theme="1"/>
        <rFont val="Calibri"/>
        <family val="2"/>
        <charset val="238"/>
      </rPr>
      <t>≠ zobraziť zaokrúhlene.</t>
    </r>
  </si>
  <si>
    <t>Zápis</t>
  </si>
  <si>
    <t>Prvý argument určuje počet riadkov, druhý počet stĺpcov.</t>
  </si>
  <si>
    <t>Maticové funkcie - starý spôsob</t>
  </si>
  <si>
    <t>Maticové funkcie - nový spôsob, dynamické polia</t>
  </si>
  <si>
    <t>Neoznačujeme oblasť výsledku, nestláčame Ctrl + Shift + Enter.</t>
  </si>
  <si>
    <t>Všimnite si rozdiel v zápise.</t>
  </si>
  <si>
    <t>Zaokrúhli na najbližší násobok 0,25 od nuly.</t>
  </si>
  <si>
    <t>Zaokrúhli na najbližší násobok 0,25 smerom k väčšiemu číslu.</t>
  </si>
  <si>
    <t>Zaokrúhli štandardne na dve desatinné čísla.</t>
  </si>
  <si>
    <t>Zaokrúhli štandardne na stovky.</t>
  </si>
  <si>
    <t>Janka</t>
  </si>
  <si>
    <t>Danka</t>
  </si>
  <si>
    <t>Majka</t>
  </si>
  <si>
    <t>Julka</t>
  </si>
  <si>
    <t>Vierka</t>
  </si>
  <si>
    <t>Lenka</t>
  </si>
  <si>
    <t>Január</t>
  </si>
  <si>
    <t>Február</t>
  </si>
  <si>
    <t>Marec</t>
  </si>
  <si>
    <t>Apríl</t>
  </si>
  <si>
    <t>Máj</t>
  </si>
  <si>
    <t>Jún</t>
  </si>
  <si>
    <t>Meno</t>
  </si>
  <si>
    <t>PDS</t>
  </si>
  <si>
    <t>Mesiac</t>
  </si>
  <si>
    <t>TabData</t>
  </si>
  <si>
    <t>1 - AVERAGE</t>
  </si>
  <si>
    <t>2 - COUNT</t>
  </si>
  <si>
    <t>3 - COUNTA</t>
  </si>
  <si>
    <t>4 - MAX</t>
  </si>
  <si>
    <t>5 - MIN</t>
  </si>
  <si>
    <t>6 - PRODUCT</t>
  </si>
  <si>
    <t>7 - STDEV.S</t>
  </si>
  <si>
    <t>8 - STDEV.P</t>
  </si>
  <si>
    <t>9 - SUM</t>
  </si>
  <si>
    <t>10 - VAR.S</t>
  </si>
  <si>
    <t>11 - VAR.P</t>
  </si>
  <si>
    <t>12 - MEDIAN</t>
  </si>
  <si>
    <t>13 - MODE.SNGL</t>
  </si>
  <si>
    <t>14 - LARGE</t>
  </si>
  <si>
    <t>15 - SMALL</t>
  </si>
  <si>
    <t>16 - PERCENTILE.INC</t>
  </si>
  <si>
    <t>17 - QUARTILE.INC</t>
  </si>
  <si>
    <t>18 - PERCENTILE.EXC</t>
  </si>
  <si>
    <t>19 - QUARTILE.EXC</t>
  </si>
  <si>
    <t>Jurko</t>
  </si>
  <si>
    <r>
      <rPr>
        <b/>
        <sz val="11"/>
        <color theme="1"/>
        <rFont val="Calibri"/>
        <family val="2"/>
        <charset val="238"/>
        <scheme val="minor"/>
      </rPr>
      <t>Power</t>
    </r>
    <r>
      <rPr>
        <sz val="11"/>
        <color theme="1"/>
        <rFont val="Calibri"/>
        <family val="2"/>
        <charset val="238"/>
        <scheme val="minor"/>
      </rPr>
      <t xml:space="preserve"> umocní prvý argument na druhý.</t>
    </r>
  </si>
  <si>
    <r>
      <rPr>
        <b/>
        <sz val="11"/>
        <color theme="1"/>
        <rFont val="Calibri"/>
        <family val="2"/>
        <charset val="238"/>
        <scheme val="minor"/>
      </rPr>
      <t>Sqrt</t>
    </r>
    <r>
      <rPr>
        <sz val="11"/>
        <color theme="1"/>
        <rFont val="Calibri"/>
        <family val="2"/>
        <charset val="238"/>
        <scheme val="minor"/>
      </rPr>
      <t xml:space="preserve"> vráti druhú odmocninu.</t>
    </r>
  </si>
  <si>
    <r>
      <rPr>
        <b/>
        <sz val="11"/>
        <color theme="1"/>
        <rFont val="Calibri"/>
        <family val="2"/>
        <charset val="238"/>
        <scheme val="minor"/>
      </rPr>
      <t>Degrees</t>
    </r>
    <r>
      <rPr>
        <sz val="11"/>
        <color theme="1"/>
        <rFont val="Calibri"/>
        <family val="2"/>
        <charset val="238"/>
        <scheme val="minor"/>
      </rPr>
      <t xml:space="preserve"> prevedie radiány na stupne.</t>
    </r>
  </si>
  <si>
    <r>
      <rPr>
        <b/>
        <sz val="11"/>
        <color theme="1"/>
        <rFont val="Calibri"/>
        <family val="2"/>
        <charset val="238"/>
        <scheme val="minor"/>
      </rPr>
      <t>Radians</t>
    </r>
    <r>
      <rPr>
        <sz val="11"/>
        <color theme="1"/>
        <rFont val="Calibri"/>
        <family val="2"/>
        <charset val="238"/>
        <scheme val="minor"/>
      </rPr>
      <t xml:space="preserve"> prevedie stupne na radiány.</t>
    </r>
  </si>
  <si>
    <r>
      <rPr>
        <b/>
        <sz val="11"/>
        <color theme="1"/>
        <rFont val="Calibri"/>
        <family val="2"/>
        <charset val="238"/>
        <scheme val="minor"/>
      </rPr>
      <t>Exp</t>
    </r>
    <r>
      <rPr>
        <sz val="11"/>
        <color theme="1"/>
        <rFont val="Calibri"/>
        <family val="2"/>
        <charset val="238"/>
        <scheme val="minor"/>
      </rPr>
      <t xml:space="preserve"> umocní </t>
    </r>
    <r>
      <rPr>
        <i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na zadaný argument.</t>
    </r>
  </si>
  <si>
    <r>
      <rPr>
        <b/>
        <sz val="11"/>
        <color theme="1"/>
        <rFont val="Calibri"/>
        <family val="2"/>
        <charset val="238"/>
        <scheme val="minor"/>
      </rPr>
      <t>Fact</t>
    </r>
    <r>
      <rPr>
        <sz val="11"/>
        <color theme="1"/>
        <rFont val="Calibri"/>
        <family val="2"/>
        <charset val="238"/>
        <scheme val="minor"/>
      </rPr>
      <t xml:space="preserve"> vráti faktoriál, napríklad: 7!</t>
    </r>
  </si>
  <si>
    <r>
      <rPr>
        <b/>
        <sz val="11"/>
        <color theme="1"/>
        <rFont val="Calibri"/>
        <family val="2"/>
        <charset val="238"/>
        <scheme val="minor"/>
      </rPr>
      <t>Combin</t>
    </r>
    <r>
      <rPr>
        <sz val="11"/>
        <color theme="1"/>
        <rFont val="Calibri"/>
        <family val="2"/>
        <charset val="238"/>
        <scheme val="minor"/>
      </rPr>
      <t xml:space="preserve"> vráti kombinačné číslo, počet dvojprvkových množín z piatich prvkov.</t>
    </r>
  </si>
  <si>
    <t>Combin vráti kombinačné číslo s opakovaním.</t>
  </si>
  <si>
    <r>
      <rPr>
        <b/>
        <sz val="11"/>
        <color theme="1"/>
        <rFont val="Calibri"/>
        <family val="2"/>
        <charset val="238"/>
        <scheme val="minor"/>
      </rPr>
      <t>Ln</t>
    </r>
    <r>
      <rPr>
        <sz val="11"/>
        <color theme="1"/>
        <rFont val="Calibri"/>
        <family val="2"/>
        <charset val="238"/>
        <scheme val="minor"/>
      </rPr>
      <t xml:space="preserve"> = Prirodzený logaritmus.</t>
    </r>
  </si>
  <si>
    <r>
      <rPr>
        <b/>
        <sz val="11"/>
        <color theme="1"/>
        <rFont val="Calibri"/>
        <family val="2"/>
        <charset val="238"/>
        <scheme val="minor"/>
      </rPr>
      <t>Log</t>
    </r>
    <r>
      <rPr>
        <sz val="11"/>
        <color theme="1"/>
        <rFont val="Calibri"/>
        <family val="2"/>
        <charset val="238"/>
        <scheme val="minor"/>
      </rPr>
      <t xml:space="preserve"> vráti logaritmus prvého argumentu pri základe danom druhým argumentom.</t>
    </r>
  </si>
  <si>
    <r>
      <rPr>
        <b/>
        <sz val="11"/>
        <color theme="1"/>
        <rFont val="Calibri"/>
        <family val="2"/>
        <charset val="238"/>
        <scheme val="minor"/>
      </rPr>
      <t>Log10</t>
    </r>
    <r>
      <rPr>
        <sz val="11"/>
        <color theme="1"/>
        <rFont val="Calibri"/>
        <family val="2"/>
        <charset val="238"/>
        <scheme val="minor"/>
      </rPr>
      <t xml:space="preserve"> vráti logaritmus pri základe 10.</t>
    </r>
  </si>
  <si>
    <r>
      <rPr>
        <b/>
        <sz val="11"/>
        <color theme="1"/>
        <rFont val="Calibri"/>
        <family val="2"/>
        <charset val="238"/>
        <scheme val="minor"/>
      </rPr>
      <t>MInverse</t>
    </r>
    <r>
      <rPr>
        <sz val="11"/>
        <color theme="1"/>
        <rFont val="Calibri"/>
        <family val="2"/>
        <charset val="238"/>
        <scheme val="minor"/>
      </rPr>
      <t xml:space="preserve"> vráti inverznú maticu.</t>
    </r>
  </si>
  <si>
    <r>
      <rPr>
        <b/>
        <sz val="11"/>
        <color theme="1"/>
        <rFont val="Calibri"/>
        <family val="2"/>
        <charset val="238"/>
        <scheme val="minor"/>
      </rPr>
      <t>MMulti</t>
    </r>
    <r>
      <rPr>
        <sz val="11"/>
        <color theme="1"/>
        <rFont val="Calibri"/>
        <family val="2"/>
        <charset val="238"/>
        <scheme val="minor"/>
      </rPr>
      <t xml:space="preserve"> vráti súčin dvoch matíc.</t>
    </r>
  </si>
  <si>
    <r>
      <rPr>
        <b/>
        <sz val="11"/>
        <color theme="1"/>
        <rFont val="Calibri"/>
        <family val="2"/>
        <charset val="238"/>
        <scheme val="minor"/>
      </rPr>
      <t>Sequence</t>
    </r>
    <r>
      <rPr>
        <sz val="11"/>
        <color theme="1"/>
        <rFont val="Calibri"/>
        <family val="2"/>
        <charset val="238"/>
        <scheme val="minor"/>
      </rPr>
      <t xml:space="preserve"> vráti aritmetickú postupnosť. Prvý argument určuje počet riadkov, druhý počet stĺpcov.</t>
    </r>
  </si>
  <si>
    <t>Tretí prvé číslo postupnosti, štvrtý argument určuje krok (diferenciu).</t>
  </si>
  <si>
    <r>
      <rPr>
        <b/>
        <sz val="11"/>
        <color theme="1"/>
        <rFont val="Calibri"/>
        <family val="2"/>
        <charset val="238"/>
        <scheme val="minor"/>
      </rPr>
      <t>Rand</t>
    </r>
    <r>
      <rPr>
        <sz val="11"/>
        <color theme="1"/>
        <rFont val="Calibri"/>
        <family val="2"/>
        <charset val="238"/>
        <scheme val="minor"/>
      </rPr>
      <t xml:space="preserve"> vráti náhodné číslo 0 až 1. Všetky spomenuté funkcie sa týkajú rovnomerného rozdelenia.</t>
    </r>
  </si>
  <si>
    <r>
      <rPr>
        <b/>
        <sz val="11"/>
        <color theme="1"/>
        <rFont val="Calibri"/>
        <family val="2"/>
        <charset val="238"/>
        <scheme val="minor"/>
      </rPr>
      <t>RandBetween</t>
    </r>
    <r>
      <rPr>
        <sz val="11"/>
        <color theme="1"/>
        <rFont val="Calibri"/>
        <family val="2"/>
        <charset val="238"/>
        <scheme val="minor"/>
      </rPr>
      <t xml:space="preserve"> vráti náhodné číslo medzi prvým a druhým argumentom včítane.</t>
    </r>
  </si>
  <si>
    <r>
      <rPr>
        <b/>
        <sz val="11"/>
        <color theme="1"/>
        <rFont val="Calibri"/>
        <family val="2"/>
        <charset val="238"/>
        <scheme val="minor"/>
      </rPr>
      <t>Abs</t>
    </r>
    <r>
      <rPr>
        <sz val="11"/>
        <color theme="1"/>
        <rFont val="Calibri"/>
        <family val="2"/>
        <charset val="238"/>
        <scheme val="minor"/>
      </rPr>
      <t xml:space="preserve"> vráti absolútnu hodnotu.</t>
    </r>
  </si>
  <si>
    <r>
      <rPr>
        <b/>
        <sz val="11"/>
        <color theme="1"/>
        <rFont val="Calibri"/>
        <family val="2"/>
        <charset val="238"/>
        <scheme val="minor"/>
      </rPr>
      <t>Sign</t>
    </r>
    <r>
      <rPr>
        <sz val="11"/>
        <color theme="1"/>
        <rFont val="Calibri"/>
        <family val="2"/>
        <charset val="238"/>
        <scheme val="minor"/>
      </rPr>
      <t xml:space="preserve"> (signum, znamienková funkcia) vráti -1 pre záporné argumenty, +1 pre kladné, 0 pre 0.</t>
    </r>
  </si>
  <si>
    <r>
      <rPr>
        <b/>
        <sz val="11"/>
        <color theme="1"/>
        <rFont val="Calibri"/>
        <family val="2"/>
        <charset val="238"/>
        <scheme val="minor"/>
      </rPr>
      <t>Mod</t>
    </r>
    <r>
      <rPr>
        <sz val="11"/>
        <color theme="1"/>
        <rFont val="Calibri"/>
        <family val="2"/>
        <charset val="238"/>
        <scheme val="minor"/>
      </rPr>
      <t xml:space="preserve"> (modulo) vráti zvyšok po delení.</t>
    </r>
  </si>
  <si>
    <r>
      <rPr>
        <b/>
        <sz val="11"/>
        <color theme="1"/>
        <rFont val="Calibri"/>
        <family val="2"/>
        <charset val="238"/>
        <scheme val="minor"/>
      </rPr>
      <t>Quotient</t>
    </r>
    <r>
      <rPr>
        <sz val="11"/>
        <color theme="1"/>
        <rFont val="Calibri"/>
        <family val="2"/>
        <charset val="238"/>
        <scheme val="minor"/>
      </rPr>
      <t xml:space="preserve"> vráti celočíselný podiel.</t>
    </r>
  </si>
  <si>
    <r>
      <rPr>
        <b/>
        <sz val="11"/>
        <color theme="1"/>
        <rFont val="Calibri"/>
        <family val="2"/>
        <charset val="238"/>
        <scheme val="minor"/>
      </rPr>
      <t>GCD</t>
    </r>
    <r>
      <rPr>
        <sz val="11"/>
        <color theme="1"/>
        <rFont val="Calibri"/>
        <family val="2"/>
        <charset val="238"/>
        <scheme val="minor"/>
      </rPr>
      <t xml:space="preserve"> vráti najväčší spoločný deliteľ.</t>
    </r>
  </si>
  <si>
    <r>
      <rPr>
        <b/>
        <sz val="11"/>
        <color theme="1"/>
        <rFont val="Calibri"/>
        <family val="2"/>
        <charset val="238"/>
        <scheme val="minor"/>
      </rPr>
      <t>LCM</t>
    </r>
    <r>
      <rPr>
        <sz val="11"/>
        <color theme="1"/>
        <rFont val="Calibri"/>
        <family val="2"/>
        <charset val="238"/>
        <scheme val="minor"/>
      </rPr>
      <t xml:space="preserve"> vráti najmenší spoločný násobok.</t>
    </r>
  </si>
  <si>
    <r>
      <rPr>
        <b/>
        <sz val="11"/>
        <color theme="1"/>
        <rFont val="Calibri"/>
        <family val="2"/>
        <charset val="238"/>
        <scheme val="minor"/>
      </rPr>
      <t>Product</t>
    </r>
    <r>
      <rPr>
        <sz val="11"/>
        <color theme="1"/>
        <rFont val="Calibri"/>
        <family val="2"/>
        <charset val="238"/>
        <scheme val="minor"/>
      </rPr>
      <t xml:space="preserve"> vráti súčin čísel.</t>
    </r>
  </si>
  <si>
    <t>1) K bližšiemu číslu.</t>
  </si>
  <si>
    <t>2) K menšiemu číslu / k väčšiemu číslu.</t>
  </si>
  <si>
    <t xml:space="preserve">3) K číslu, ktoré je bližšie k nule / ďalej od nuly. </t>
  </si>
  <si>
    <r>
      <t>Zaokrúhľovať</t>
    </r>
    <r>
      <rPr>
        <sz val="11"/>
        <color theme="1"/>
        <rFont val="Calibri"/>
        <family val="2"/>
        <charset val="238"/>
        <scheme val="minor"/>
      </rPr>
      <t xml:space="preserve"> sa môže podľa rôznych pravidiel.</t>
    </r>
  </si>
  <si>
    <r>
      <t xml:space="preserve">Presnosť </t>
    </r>
    <r>
      <rPr>
        <sz val="11"/>
        <color theme="1"/>
        <rFont val="Calibri"/>
        <family val="2"/>
        <charset val="238"/>
        <scheme val="minor"/>
      </rPr>
      <t>zaokrúhľovania je možné vyjadriť:</t>
    </r>
  </si>
  <si>
    <t>Na násobok čísla / na počet desatinných miest.</t>
  </si>
  <si>
    <r>
      <rPr>
        <b/>
        <sz val="12"/>
        <color theme="1"/>
        <rFont val="Calibri"/>
        <family val="2"/>
        <charset val="238"/>
        <scheme val="minor"/>
      </rPr>
      <t>SumIfs</t>
    </r>
    <r>
      <rPr>
        <sz val="12"/>
        <color theme="1"/>
        <rFont val="Calibri"/>
        <family val="2"/>
        <charset val="238"/>
        <scheme val="minor"/>
      </rPr>
      <t xml:space="preserve"> je obdobou </t>
    </r>
    <r>
      <rPr>
        <b/>
        <sz val="12"/>
        <color theme="1"/>
        <rFont val="Calibri"/>
        <family val="2"/>
        <charset val="238"/>
        <scheme val="minor"/>
      </rPr>
      <t>SumIf</t>
    </r>
    <r>
      <rPr>
        <sz val="12"/>
        <color theme="1"/>
        <rFont val="Calibri"/>
        <family val="2"/>
        <charset val="238"/>
        <scheme val="minor"/>
      </rPr>
      <t>, ale umožňuje zadať viacero podmienok.</t>
    </r>
  </si>
  <si>
    <t>Možnosť - Správanie:</t>
  </si>
  <si>
    <t>Ide to aj takto. Bez zátvorky by sa umocnilo na prvú a celý výsledok by sa delil 2.</t>
  </si>
  <si>
    <r>
      <rPr>
        <b/>
        <sz val="12"/>
        <color theme="1"/>
        <rFont val="Calibri"/>
        <family val="2"/>
        <charset val="238"/>
        <scheme val="minor"/>
      </rPr>
      <t>SumIf</t>
    </r>
    <r>
      <rPr>
        <sz val="12"/>
        <color theme="1"/>
        <rFont val="Calibri"/>
        <family val="2"/>
        <charset val="238"/>
        <scheme val="minor"/>
      </rPr>
      <t xml:space="preserve"> sčíta hodnoty v rozsahu (tretí argument), pri podmienke danej prvými argumentmi.</t>
    </r>
  </si>
  <si>
    <r>
      <t xml:space="preserve">π, </t>
    </r>
    <r>
      <rPr>
        <b/>
        <sz val="11"/>
        <color theme="1"/>
        <rFont val="Calibri"/>
        <family val="2"/>
        <charset val="238"/>
        <scheme val="minor"/>
      </rPr>
      <t>PI</t>
    </r>
    <r>
      <rPr>
        <sz val="11"/>
        <color theme="1"/>
        <rFont val="Calibri"/>
        <family val="2"/>
        <charset val="238"/>
        <scheme val="minor"/>
      </rPr>
      <t xml:space="preserve"> je konštantná funkcia.</t>
    </r>
  </si>
  <si>
    <r>
      <rPr>
        <b/>
        <sz val="11"/>
        <color theme="1"/>
        <rFont val="Calibri"/>
        <family val="2"/>
        <charset val="238"/>
      </rPr>
      <t>Sin</t>
    </r>
    <r>
      <rPr>
        <sz val="11"/>
        <color theme="1"/>
        <rFont val="Calibri"/>
        <family val="2"/>
        <charset val="238"/>
      </rPr>
      <t>, sínus argumentu, argument musí byť v radiánoch, rovnako ostatné trigonometrické funkcie.</t>
    </r>
  </si>
  <si>
    <r>
      <t>Potom napísať  =</t>
    </r>
    <r>
      <rPr>
        <b/>
        <sz val="11"/>
        <color theme="1"/>
        <rFont val="Calibri"/>
        <family val="2"/>
        <charset val="238"/>
        <scheme val="minor"/>
      </rPr>
      <t>MInverse</t>
    </r>
    <r>
      <rPr>
        <sz val="11"/>
        <color theme="1"/>
        <rFont val="Calibri"/>
        <family val="2"/>
        <charset val="238"/>
        <scheme val="minor"/>
      </rPr>
      <t xml:space="preserve">( </t>
    </r>
    <r>
      <rPr>
        <i/>
        <sz val="11"/>
        <color theme="1"/>
        <rFont val="Calibri"/>
        <family val="2"/>
        <charset val="238"/>
        <scheme val="minor"/>
      </rPr>
      <t>oblasť</t>
    </r>
    <r>
      <rPr>
        <sz val="11"/>
        <color theme="1"/>
        <rFont val="Calibri"/>
        <family val="2"/>
        <charset val="238"/>
        <scheme val="minor"/>
      </rPr>
      <t xml:space="preserve"> ). Ukončí sa stlačením </t>
    </r>
    <r>
      <rPr>
        <b/>
        <sz val="11"/>
        <color theme="1"/>
        <rFont val="Calibri"/>
        <family val="2"/>
        <charset val="238"/>
        <scheme val="minor"/>
      </rPr>
      <t>Ctrl+ Shift + Ente</t>
    </r>
    <r>
      <rPr>
        <sz val="11"/>
        <color theme="1"/>
        <rFont val="Calibri"/>
        <family val="2"/>
        <charset val="238"/>
        <scheme val="minor"/>
      </rPr>
      <t>r.</t>
    </r>
  </si>
  <si>
    <r>
      <t>Potom napísať  =</t>
    </r>
    <r>
      <rPr>
        <b/>
        <sz val="11"/>
        <color theme="1"/>
        <rFont val="Calibri"/>
        <family val="2"/>
        <charset val="238"/>
        <scheme val="minor"/>
      </rPr>
      <t>MMulti</t>
    </r>
    <r>
      <rPr>
        <sz val="11"/>
        <color theme="1"/>
        <rFont val="Calibri"/>
        <family val="2"/>
        <charset val="238"/>
        <scheme val="minor"/>
      </rPr>
      <t xml:space="preserve">( </t>
    </r>
    <r>
      <rPr>
        <i/>
        <sz val="11"/>
        <color theme="1"/>
        <rFont val="Calibri"/>
        <family val="2"/>
        <charset val="238"/>
        <scheme val="minor"/>
      </rPr>
      <t>oblasť; oblasť</t>
    </r>
    <r>
      <rPr>
        <sz val="11"/>
        <color theme="1"/>
        <rFont val="Calibri"/>
        <family val="2"/>
        <charset val="238"/>
        <scheme val="minor"/>
      </rPr>
      <t xml:space="preserve"> ). Ukončí sa stlačením </t>
    </r>
    <r>
      <rPr>
        <b/>
        <sz val="11"/>
        <color theme="1"/>
        <rFont val="Calibri"/>
        <family val="2"/>
        <charset val="238"/>
        <scheme val="minor"/>
      </rPr>
      <t>Ctrl+ Shift + Ente</t>
    </r>
    <r>
      <rPr>
        <sz val="11"/>
        <color theme="1"/>
        <rFont val="Calibri"/>
        <family val="2"/>
        <charset val="238"/>
        <scheme val="minor"/>
      </rPr>
      <t>r.</t>
    </r>
  </si>
  <si>
    <r>
      <rPr>
        <b/>
        <sz val="11"/>
        <color theme="1"/>
        <rFont val="Calibri"/>
        <family val="2"/>
        <charset val="238"/>
        <scheme val="minor"/>
      </rPr>
      <t>MDeterm</t>
    </r>
    <r>
      <rPr>
        <sz val="11"/>
        <color theme="1"/>
        <rFont val="Calibri"/>
        <family val="2"/>
        <charset val="238"/>
        <scheme val="minor"/>
      </rPr>
      <t xml:space="preserve"> vráti determinant.</t>
    </r>
  </si>
  <si>
    <r>
      <rPr>
        <b/>
        <sz val="11"/>
        <color theme="1"/>
        <rFont val="Calibri"/>
        <family val="2"/>
        <charset val="238"/>
        <scheme val="minor"/>
      </rPr>
      <t>RandArray</t>
    </r>
    <r>
      <rPr>
        <sz val="11"/>
        <color theme="1"/>
        <rFont val="Calibri"/>
        <family val="2"/>
        <charset val="238"/>
        <scheme val="minor"/>
      </rPr>
      <t xml:space="preserve"> vráti dynamické pole náhodných čísel medzi tretím a štvrtým argumentom včítane.</t>
    </r>
  </si>
  <si>
    <t>Iné zaokrúhľovacie funkcie: Trunc, RoundUp, RoundDown, Even, Odd, Floor.Math, MRound, Int.</t>
  </si>
  <si>
    <r>
      <rPr>
        <b/>
        <sz val="11"/>
        <color theme="1"/>
        <rFont val="Calibri"/>
        <family val="2"/>
        <charset val="238"/>
        <scheme val="minor"/>
      </rPr>
      <t>Aggregate</t>
    </r>
    <r>
      <rPr>
        <sz val="11"/>
        <color theme="1"/>
        <rFont val="Calibri"/>
        <family val="2"/>
        <charset val="238"/>
        <scheme val="minor"/>
      </rPr>
      <t xml:space="preserve"> vráti hodnotu na základe zadaného čísla funkcie a možnosti "ignorancie".</t>
    </r>
  </si>
  <si>
    <t>Číslo funkcie:</t>
  </si>
  <si>
    <t>Porovnajte C80 a C81. Porovnajte C83 a C84.</t>
  </si>
  <si>
    <t>spolu 2. štvrťrok</t>
  </si>
  <si>
    <t>spolu 1. štvrťrok</t>
  </si>
  <si>
    <t>spolu</t>
  </si>
  <si>
    <t xml:space="preserve"> alebo vynechané - Ignorovať vnorené funkcie SUBTOTAL a AGGREGATE</t>
  </si>
  <si>
    <t xml:space="preserve"> - Ignorovať skryté riadky a vnorené funkcie SUBTOTAL a AGGREGATE</t>
  </si>
  <si>
    <t xml:space="preserve"> - Ignorovať chybné hodnoty a vnorené funkcie SUBTOTAL a AGGREGATE</t>
  </si>
  <si>
    <t xml:space="preserve"> - Ignorovať skryté riadky, chybné hodnoty a vnorené funkcie SUBTOTAL a AGGREGATE</t>
  </si>
  <si>
    <t xml:space="preserve"> - Žiadne ignorovanie</t>
  </si>
  <si>
    <t xml:space="preserve"> - Ignorovať skryté riadky</t>
  </si>
  <si>
    <t xml:space="preserve"> - Ignorovať chybné hodnoty</t>
  </si>
  <si>
    <t xml:space="preserve"> - Ignorovať skryté riadky a chybné hodnoty</t>
  </si>
  <si>
    <t>vyberte si možnosť</t>
  </si>
  <si>
    <t>Ak sa zobrazí požadovaná funkcia, dvojklikom (alebo TAB) zobrazíme celý názov funkcie aj s ľavou zátvorkou.</t>
  </si>
  <si>
    <t>ver. 8. 12. 2022</t>
  </si>
  <si>
    <t>Umocnenie. (US klávesnica Shift + 6)(SK klávesnica R-Alt + 3 a napíšte ďalší znak) (L-Alt+94 na numpad)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</si>
</sst>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11" xfId="0" applyBorder="1"/>
    <xf numFmtId="0" fontId="0" fillId="0" borderId="12" xfId="0" applyBorder="1"/>
    <xf numFmtId="0" fontId="2" fillId="0" borderId="9" xfId="0" applyFont="1" applyBorder="1"/>
    <xf numFmtId="0" fontId="2" fillId="0" borderId="14" xfId="0" applyFont="1" applyBorder="1"/>
    <xf numFmtId="0" fontId="5" fillId="0" borderId="4" xfId="0" applyFont="1" applyBorder="1"/>
    <xf numFmtId="0" fontId="0" fillId="0" borderId="10" xfId="0" applyBorder="1"/>
    <xf numFmtId="0" fontId="2" fillId="0" borderId="4" xfId="0" applyFont="1" applyBorder="1"/>
    <xf numFmtId="0" fontId="9" fillId="0" borderId="1" xfId="0" applyFont="1" applyBorder="1"/>
    <xf numFmtId="0" fontId="9" fillId="0" borderId="0" xfId="0" applyFont="1"/>
    <xf numFmtId="0" fontId="5" fillId="0" borderId="10" xfId="0" applyFont="1" applyBorder="1"/>
    <xf numFmtId="0" fontId="2" fillId="0" borderId="12" xfId="0" applyFont="1" applyBorder="1"/>
    <xf numFmtId="0" fontId="0" fillId="0" borderId="11" xfId="0" applyBorder="1" applyAlignment="1">
      <alignment wrapText="1"/>
    </xf>
    <xf numFmtId="0" fontId="1" fillId="0" borderId="11" xfId="0" applyFont="1" applyBorder="1"/>
    <xf numFmtId="0" fontId="0" fillId="0" borderId="11" xfId="0" applyBorder="1" applyAlignment="1">
      <alignment horizontal="left"/>
    </xf>
    <xf numFmtId="0" fontId="2" fillId="0" borderId="11" xfId="0" applyFont="1" applyBorder="1"/>
    <xf numFmtId="0" fontId="5" fillId="0" borderId="11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álna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243053</xdr:colOff>
      <xdr:row>3</xdr:row>
      <xdr:rowOff>13139</xdr:rowOff>
    </xdr:from>
    <xdr:to>
      <xdr:col>9</xdr:col>
      <xdr:colOff>1</xdr:colOff>
      <xdr:row>17</xdr:row>
      <xdr:rowOff>91092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F411402-5AF8-447C-A7C3-234DD7F1C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5794" y="584639"/>
          <a:ext cx="3422431" cy="2744953"/>
        </a:xfrm>
        <a:prstGeom prst="rect">
          <a:avLst/>
        </a:prstGeom>
        <a:ln w="12700">
          <a:solidFill>
            <a:schemeClr val="accent1"/>
          </a:solidFill>
        </a:ln>
        <a:effectLst>
          <a:softEdge rad="12700"/>
        </a:effectLst>
      </xdr:spPr>
    </xdr:pic>
    <xdr:clientData/>
  </xdr:twoCellAnchor>
  <xdr:twoCellAnchor editAs="oneCell">
    <xdr:from>
      <xdr:col>3</xdr:col>
      <xdr:colOff>157865</xdr:colOff>
      <xdr:row>19</xdr:row>
      <xdr:rowOff>0</xdr:rowOff>
    </xdr:from>
    <xdr:to>
      <xdr:col>8</xdr:col>
      <xdr:colOff>20231</xdr:colOff>
      <xdr:row>28</xdr:row>
      <xdr:rowOff>177362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0982B0-37FE-4A76-9014-AF04179D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606" y="3619500"/>
          <a:ext cx="2916935" cy="1891862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6</xdr:col>
      <xdr:colOff>535714</xdr:colOff>
      <xdr:row>30</xdr:row>
      <xdr:rowOff>6568</xdr:rowOff>
    </xdr:from>
    <xdr:to>
      <xdr:col>9</xdr:col>
      <xdr:colOff>262759</xdr:colOff>
      <xdr:row>35</xdr:row>
      <xdr:rowOff>109681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C8FE92C-4180-4F83-9BAA-64611D23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1197" y="5721568"/>
          <a:ext cx="1559786" cy="1055613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505811</xdr:colOff>
      <xdr:row>37</xdr:row>
      <xdr:rowOff>49441</xdr:rowOff>
    </xdr:from>
    <xdr:to>
      <xdr:col>10</xdr:col>
      <xdr:colOff>532086</xdr:colOff>
      <xdr:row>50</xdr:row>
      <xdr:rowOff>39891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867CD768-0D47-4899-842E-C62D3F17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9466" y="7097941"/>
          <a:ext cx="3691758" cy="246695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198889</xdr:colOff>
      <xdr:row>56</xdr:row>
      <xdr:rowOff>45982</xdr:rowOff>
    </xdr:from>
    <xdr:to>
      <xdr:col>10</xdr:col>
      <xdr:colOff>1487223</xdr:colOff>
      <xdr:row>66</xdr:row>
      <xdr:rowOff>16053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7F8B367C-BFEF-4406-9A45-1F5B21A8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42544" y="10713982"/>
          <a:ext cx="4953817" cy="1875071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3B4046-0C7A-4FDA-9650-5AC387BE7F37}" name="TabData" displayName="TabData" ref="A87:C103" totalsRowShown="0" dataDxfId="4" tableBorderDxfId="3">
  <autoFilter ref="A87:C103" xr:uid="{3AFE3BAC-9512-4A18-8367-1D3A7984E046}"/>
  <tableColumns count="3">
    <tableColumn id="1" xr3:uid="{C952030C-F99B-4BE3-AC7E-453765AB154E}" name="Meno" dataDxfId="2"/>
    <tableColumn id="2" xr3:uid="{ED7F1BB9-3FC3-4263-9EAB-FEF5089B69C7}" name="PDS" dataDxfId="1"/>
    <tableColumn id="3" xr3:uid="{67C79203-B15F-4A00-9995-50BFA1DB759C}" name="Mesiac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7BB2-2C43-4CD0-BA05-58DB2C73DE7F}">
  <dimension ref="A1:K93"/>
  <sheetViews>
    <sheetView zoomScale="160" zoomScaleNormal="160" workbookViewId="0">
      <selection activeCell="A3" sqref="A3"/>
    </sheetView>
  </sheetViews>
  <sheetFormatPr defaultRowHeight="15" x14ac:dyDescent="0.25"/>
  <cols>
    <col min="11" max="11" width="64.140625" customWidth="1"/>
  </cols>
  <sheetData>
    <row r="1" spans="1:11" x14ac:dyDescent="0.25">
      <c r="A1" t="s">
        <v>120</v>
      </c>
    </row>
    <row r="2" spans="1:11" x14ac:dyDescent="0.25">
      <c r="C2" s="35" t="s">
        <v>5</v>
      </c>
      <c r="D2" s="35"/>
      <c r="E2" s="35"/>
      <c r="F2" s="35"/>
      <c r="G2" s="35"/>
      <c r="H2" s="35"/>
      <c r="I2" s="35"/>
      <c r="J2" s="35"/>
      <c r="K2" s="35"/>
    </row>
    <row r="3" spans="1:11" x14ac:dyDescent="0.25">
      <c r="C3" s="35" t="s">
        <v>4</v>
      </c>
      <c r="D3" s="35"/>
      <c r="E3" s="35"/>
      <c r="F3" s="35"/>
      <c r="G3" s="35"/>
      <c r="H3" s="35"/>
      <c r="I3" s="35"/>
      <c r="J3" s="35"/>
      <c r="K3" s="35"/>
    </row>
    <row r="4" spans="1:11" x14ac:dyDescent="0.25"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25"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25"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25">
      <c r="C16" s="35"/>
      <c r="D16" s="35"/>
      <c r="E16" s="35"/>
      <c r="F16" s="35"/>
      <c r="G16" s="35"/>
      <c r="H16" s="35"/>
      <c r="I16" s="35"/>
      <c r="J16" s="35"/>
      <c r="K16" s="35"/>
    </row>
    <row r="17" spans="3:11" x14ac:dyDescent="0.25">
      <c r="C17" s="35"/>
      <c r="D17" s="35"/>
      <c r="E17" s="35"/>
      <c r="F17" s="35"/>
      <c r="G17" s="35"/>
      <c r="H17" s="35"/>
      <c r="I17" s="35"/>
      <c r="J17" s="35"/>
      <c r="K17" s="35"/>
    </row>
    <row r="18" spans="3:11" x14ac:dyDescent="0.25">
      <c r="C18" s="35"/>
      <c r="D18" s="35"/>
      <c r="E18" s="35"/>
      <c r="F18" s="35"/>
      <c r="G18" s="35"/>
      <c r="H18" s="35"/>
      <c r="I18" s="35"/>
      <c r="J18" s="35"/>
      <c r="K18" s="35"/>
    </row>
    <row r="19" spans="3:11" x14ac:dyDescent="0.25">
      <c r="C19" s="35" t="s">
        <v>3</v>
      </c>
      <c r="D19" s="35"/>
      <c r="E19" s="35"/>
      <c r="F19" s="35"/>
      <c r="G19" s="35"/>
      <c r="H19" s="35"/>
      <c r="I19" s="35"/>
      <c r="J19" s="35"/>
      <c r="K19" s="35"/>
    </row>
    <row r="20" spans="3:11" x14ac:dyDescent="0.25">
      <c r="C20" s="35"/>
      <c r="D20" s="35"/>
      <c r="E20" s="35"/>
      <c r="F20" s="35"/>
      <c r="G20" s="35"/>
      <c r="H20" s="35"/>
      <c r="I20" s="35"/>
      <c r="J20" s="35"/>
      <c r="K20" s="35"/>
    </row>
    <row r="21" spans="3:11" x14ac:dyDescent="0.25">
      <c r="C21" s="35"/>
      <c r="D21" s="35"/>
      <c r="E21" s="35"/>
      <c r="F21" s="35"/>
      <c r="G21" s="35"/>
      <c r="H21" s="35"/>
      <c r="I21" s="35"/>
      <c r="J21" s="35"/>
      <c r="K21" s="35"/>
    </row>
    <row r="22" spans="3:11" x14ac:dyDescent="0.25">
      <c r="C22" s="35"/>
      <c r="D22" s="35"/>
      <c r="E22" s="35"/>
      <c r="F22" s="35"/>
      <c r="G22" s="35"/>
      <c r="H22" s="35"/>
      <c r="I22" s="35"/>
      <c r="J22" s="35"/>
      <c r="K22" s="35"/>
    </row>
    <row r="23" spans="3:11" x14ac:dyDescent="0.25">
      <c r="C23" s="35"/>
      <c r="D23" s="35"/>
      <c r="E23" s="35"/>
      <c r="F23" s="35"/>
      <c r="G23" s="35"/>
      <c r="H23" s="35"/>
      <c r="I23" s="35"/>
      <c r="J23" s="35"/>
      <c r="K23" s="35"/>
    </row>
    <row r="24" spans="3:11" x14ac:dyDescent="0.25">
      <c r="C24" s="35"/>
      <c r="D24" s="35"/>
      <c r="E24" s="35"/>
      <c r="F24" s="35"/>
      <c r="G24" s="35"/>
      <c r="H24" s="35"/>
      <c r="I24" s="35"/>
      <c r="J24" s="35"/>
      <c r="K24" s="35"/>
    </row>
    <row r="25" spans="3:11" x14ac:dyDescent="0.25">
      <c r="C25" s="35"/>
      <c r="D25" s="35"/>
      <c r="E25" s="35"/>
      <c r="F25" s="35"/>
      <c r="G25" s="35"/>
      <c r="H25" s="35"/>
      <c r="I25" s="35"/>
      <c r="J25" s="35"/>
      <c r="K25" s="35"/>
    </row>
    <row r="26" spans="3:11" x14ac:dyDescent="0.25">
      <c r="C26" s="35"/>
      <c r="D26" s="35"/>
      <c r="E26" s="35"/>
      <c r="F26" s="35"/>
      <c r="G26" s="35"/>
      <c r="H26" s="35"/>
      <c r="I26" s="35"/>
      <c r="J26" s="35"/>
      <c r="K26" s="35"/>
    </row>
    <row r="27" spans="3:11" x14ac:dyDescent="0.25">
      <c r="C27" s="35"/>
      <c r="D27" s="35"/>
      <c r="E27" s="35"/>
      <c r="F27" s="35"/>
      <c r="G27" s="35"/>
      <c r="H27" s="35"/>
      <c r="I27" s="35"/>
      <c r="J27" s="35"/>
      <c r="K27" s="35"/>
    </row>
    <row r="28" spans="3:11" x14ac:dyDescent="0.25">
      <c r="C28" s="35"/>
      <c r="D28" s="35"/>
      <c r="E28" s="35"/>
      <c r="F28" s="35"/>
      <c r="G28" s="35"/>
      <c r="H28" s="35"/>
      <c r="I28" s="35"/>
      <c r="J28" s="35"/>
      <c r="K28" s="35"/>
    </row>
    <row r="29" spans="3:11" x14ac:dyDescent="0.25">
      <c r="C29" s="35"/>
      <c r="D29" s="35"/>
      <c r="E29" s="35"/>
      <c r="F29" s="35"/>
      <c r="G29" s="35"/>
      <c r="H29" s="35"/>
      <c r="I29" s="35"/>
      <c r="J29" s="35"/>
      <c r="K29" s="35"/>
    </row>
    <row r="30" spans="3:11" x14ac:dyDescent="0.25">
      <c r="C30" s="35" t="s">
        <v>119</v>
      </c>
      <c r="D30" s="35"/>
      <c r="E30" s="35"/>
      <c r="F30" s="35"/>
      <c r="G30" s="35"/>
      <c r="H30" s="35"/>
      <c r="I30" s="35"/>
      <c r="J30" s="35"/>
      <c r="K30" s="35"/>
    </row>
    <row r="31" spans="3:11" x14ac:dyDescent="0.25">
      <c r="C31" s="35"/>
      <c r="D31" s="35"/>
      <c r="E31" s="35"/>
      <c r="F31" s="35"/>
      <c r="G31" s="35"/>
      <c r="H31" s="35"/>
      <c r="I31" s="35"/>
      <c r="J31" s="35"/>
      <c r="K31" s="35"/>
    </row>
    <row r="32" spans="3:11" x14ac:dyDescent="0.25">
      <c r="C32" s="35"/>
      <c r="D32" s="35"/>
      <c r="E32" s="35"/>
      <c r="F32" s="35"/>
      <c r="G32" s="35"/>
      <c r="H32" s="35"/>
      <c r="I32" s="35"/>
      <c r="J32" s="35"/>
      <c r="K32" s="35"/>
    </row>
    <row r="33" spans="3:11" x14ac:dyDescent="0.25">
      <c r="C33" s="35"/>
      <c r="D33" s="35"/>
      <c r="E33" s="35"/>
      <c r="F33" s="35"/>
      <c r="G33" s="35"/>
      <c r="H33" s="35"/>
      <c r="I33" s="35"/>
      <c r="J33" s="35"/>
      <c r="K33" s="35"/>
    </row>
    <row r="34" spans="3:11" x14ac:dyDescent="0.25">
      <c r="C34" s="35"/>
      <c r="D34" s="35"/>
      <c r="E34" s="35"/>
      <c r="F34" s="35"/>
      <c r="G34" s="35"/>
      <c r="H34" s="35"/>
      <c r="I34" s="35"/>
      <c r="J34" s="35"/>
      <c r="K34" s="35"/>
    </row>
    <row r="35" spans="3:11" x14ac:dyDescent="0.25">
      <c r="C35" s="35"/>
      <c r="D35" s="35"/>
      <c r="E35" s="35"/>
      <c r="F35" s="35"/>
      <c r="G35" s="35"/>
      <c r="H35" s="35"/>
      <c r="I35" s="35"/>
      <c r="J35" s="35"/>
      <c r="K35" s="35"/>
    </row>
    <row r="36" spans="3:11" x14ac:dyDescent="0.25">
      <c r="C36" s="35"/>
      <c r="D36" s="35"/>
      <c r="E36" s="35"/>
      <c r="F36" s="35"/>
      <c r="G36" s="35"/>
      <c r="H36" s="35"/>
      <c r="I36" s="35"/>
      <c r="J36" s="35"/>
      <c r="K36" s="35"/>
    </row>
    <row r="37" spans="3:11" x14ac:dyDescent="0.25">
      <c r="C37" s="35" t="s">
        <v>2</v>
      </c>
      <c r="D37" s="35"/>
      <c r="E37" s="35"/>
      <c r="F37" s="35"/>
      <c r="G37" s="35"/>
      <c r="H37" s="35"/>
      <c r="I37" s="35"/>
      <c r="J37" s="35"/>
      <c r="K37" s="35"/>
    </row>
    <row r="38" spans="3:11" x14ac:dyDescent="0.25">
      <c r="C38" s="35"/>
      <c r="D38" s="35"/>
      <c r="E38" s="35"/>
      <c r="F38" s="35"/>
      <c r="G38" s="35"/>
      <c r="H38" s="35"/>
      <c r="I38" s="35"/>
      <c r="J38" s="35"/>
      <c r="K38" s="35"/>
    </row>
    <row r="39" spans="3:11" x14ac:dyDescent="0.25">
      <c r="C39" s="35"/>
      <c r="D39" s="35"/>
      <c r="E39" s="35"/>
      <c r="F39" s="35"/>
      <c r="G39" s="35"/>
      <c r="H39" s="35"/>
      <c r="I39" s="35"/>
      <c r="J39" s="35"/>
      <c r="K39" s="35"/>
    </row>
    <row r="40" spans="3:11" x14ac:dyDescent="0.25">
      <c r="C40" s="35"/>
      <c r="D40" s="35"/>
      <c r="E40" s="35"/>
      <c r="F40" s="35"/>
      <c r="G40" s="35"/>
      <c r="H40" s="35"/>
      <c r="I40" s="35"/>
      <c r="J40" s="35"/>
      <c r="K40" s="35"/>
    </row>
    <row r="41" spans="3:11" x14ac:dyDescent="0.25">
      <c r="C41" s="35"/>
      <c r="D41" s="35"/>
      <c r="E41" s="35"/>
      <c r="F41" s="35"/>
      <c r="G41" s="35"/>
      <c r="H41" s="35"/>
      <c r="I41" s="35"/>
      <c r="J41" s="35"/>
      <c r="K41" s="35"/>
    </row>
    <row r="42" spans="3:11" x14ac:dyDescent="0.25">
      <c r="C42" s="35"/>
      <c r="D42" s="35"/>
      <c r="E42" s="35"/>
      <c r="F42" s="35"/>
      <c r="G42" s="35"/>
      <c r="H42" s="35"/>
      <c r="I42" s="35"/>
      <c r="J42" s="35"/>
      <c r="K42" s="35"/>
    </row>
    <row r="43" spans="3:11" x14ac:dyDescent="0.25">
      <c r="C43" s="35"/>
      <c r="D43" s="35"/>
      <c r="E43" s="35"/>
      <c r="F43" s="35"/>
      <c r="G43" s="35"/>
      <c r="H43" s="35"/>
      <c r="I43" s="35"/>
      <c r="J43" s="35"/>
      <c r="K43" s="35"/>
    </row>
    <row r="44" spans="3:11" x14ac:dyDescent="0.25">
      <c r="C44" s="35"/>
      <c r="D44" s="35"/>
      <c r="E44" s="35"/>
      <c r="F44" s="35"/>
      <c r="G44" s="35"/>
      <c r="H44" s="35"/>
      <c r="I44" s="35"/>
      <c r="J44" s="35"/>
      <c r="K44" s="35"/>
    </row>
    <row r="45" spans="3:11" x14ac:dyDescent="0.25">
      <c r="C45" s="35"/>
      <c r="D45" s="35"/>
      <c r="E45" s="35"/>
      <c r="F45" s="35"/>
      <c r="G45" s="35"/>
      <c r="H45" s="35"/>
      <c r="I45" s="35"/>
      <c r="J45" s="35"/>
      <c r="K45" s="35"/>
    </row>
    <row r="46" spans="3:11" x14ac:dyDescent="0.25">
      <c r="C46" s="35"/>
      <c r="D46" s="35"/>
      <c r="E46" s="35"/>
      <c r="F46" s="35"/>
      <c r="G46" s="35"/>
      <c r="H46" s="35"/>
      <c r="I46" s="35"/>
      <c r="J46" s="35"/>
      <c r="K46" s="35"/>
    </row>
    <row r="47" spans="3:11" x14ac:dyDescent="0.25">
      <c r="C47" s="35"/>
      <c r="D47" s="35"/>
      <c r="E47" s="35"/>
      <c r="F47" s="35"/>
      <c r="G47" s="35"/>
      <c r="H47" s="35"/>
      <c r="I47" s="35"/>
      <c r="J47" s="35"/>
      <c r="K47" s="35"/>
    </row>
    <row r="48" spans="3:11" x14ac:dyDescent="0.25">
      <c r="C48" s="35"/>
      <c r="D48" s="35"/>
      <c r="E48" s="35"/>
      <c r="F48" s="35"/>
      <c r="G48" s="35"/>
      <c r="H48" s="35"/>
      <c r="I48" s="35"/>
      <c r="J48" s="35"/>
      <c r="K48" s="35"/>
    </row>
    <row r="49" spans="3:11" x14ac:dyDescent="0.25">
      <c r="C49" s="35"/>
      <c r="D49" s="35"/>
      <c r="E49" s="35"/>
      <c r="F49" s="35"/>
      <c r="G49" s="35"/>
      <c r="H49" s="35"/>
      <c r="I49" s="35"/>
      <c r="J49" s="35"/>
      <c r="K49" s="35"/>
    </row>
    <row r="50" spans="3:11" x14ac:dyDescent="0.25">
      <c r="C50" s="35"/>
      <c r="D50" s="35"/>
      <c r="E50" s="35"/>
      <c r="F50" s="35"/>
      <c r="G50" s="35"/>
      <c r="H50" s="35"/>
      <c r="I50" s="35"/>
      <c r="J50" s="35"/>
      <c r="K50" s="35"/>
    </row>
    <row r="51" spans="3:11" x14ac:dyDescent="0.25">
      <c r="C51" s="35"/>
      <c r="D51" s="35"/>
      <c r="E51" s="35"/>
      <c r="F51" s="35"/>
      <c r="G51" s="35"/>
      <c r="H51" s="35"/>
      <c r="I51" s="35"/>
      <c r="J51" s="35"/>
      <c r="K51" s="35"/>
    </row>
    <row r="52" spans="3:11" x14ac:dyDescent="0.25">
      <c r="C52" s="35" t="s">
        <v>6</v>
      </c>
      <c r="D52" s="35"/>
      <c r="E52" s="35"/>
      <c r="F52" s="35"/>
      <c r="G52" s="35"/>
      <c r="H52" s="35"/>
      <c r="I52" s="35"/>
      <c r="J52" s="35"/>
      <c r="K52" s="35"/>
    </row>
    <row r="53" spans="3:11" x14ac:dyDescent="0.25">
      <c r="C53" s="35" t="s">
        <v>11</v>
      </c>
      <c r="D53" s="35"/>
      <c r="E53" s="35"/>
      <c r="F53" s="35"/>
      <c r="G53" s="35"/>
      <c r="H53" s="35"/>
      <c r="I53" s="35"/>
      <c r="J53" s="35"/>
      <c r="K53" s="35"/>
    </row>
    <row r="54" spans="3:11" x14ac:dyDescent="0.25">
      <c r="C54" s="35" t="s">
        <v>12</v>
      </c>
      <c r="D54" s="35"/>
      <c r="E54" s="35"/>
      <c r="F54" s="35"/>
      <c r="G54" s="35"/>
      <c r="H54" s="35"/>
      <c r="I54" s="35"/>
      <c r="J54" s="35"/>
      <c r="K54" s="35"/>
    </row>
    <row r="55" spans="3:11" x14ac:dyDescent="0.25">
      <c r="C55" s="35" t="s">
        <v>7</v>
      </c>
      <c r="D55" s="35"/>
      <c r="E55" s="35"/>
      <c r="F55" s="35"/>
      <c r="G55" s="35"/>
      <c r="H55" s="35"/>
      <c r="I55" s="35"/>
      <c r="J55" s="35"/>
      <c r="K55" s="35"/>
    </row>
    <row r="56" spans="3:11" x14ac:dyDescent="0.25">
      <c r="C56" s="35" t="s">
        <v>8</v>
      </c>
      <c r="D56" s="35"/>
      <c r="E56" s="35"/>
      <c r="F56" s="35"/>
      <c r="G56" s="35"/>
      <c r="H56" s="35"/>
      <c r="I56" s="35"/>
      <c r="J56" s="35"/>
      <c r="K56" s="35"/>
    </row>
    <row r="57" spans="3:11" x14ac:dyDescent="0.25">
      <c r="C57" s="35"/>
      <c r="D57" s="35"/>
      <c r="E57" s="35"/>
      <c r="F57" s="35"/>
      <c r="G57" s="35"/>
      <c r="H57" s="35"/>
      <c r="I57" s="35"/>
      <c r="J57" s="35"/>
      <c r="K57" s="35"/>
    </row>
    <row r="58" spans="3:11" x14ac:dyDescent="0.25">
      <c r="C58" s="35"/>
      <c r="D58" s="35"/>
      <c r="E58" s="35"/>
      <c r="F58" s="35"/>
      <c r="G58" s="35"/>
      <c r="H58" s="35"/>
      <c r="I58" s="35"/>
      <c r="J58" s="35"/>
      <c r="K58" s="35"/>
    </row>
    <row r="59" spans="3:11" x14ac:dyDescent="0.25">
      <c r="C59" s="35"/>
      <c r="D59" s="35"/>
      <c r="E59" s="35"/>
      <c r="F59" s="35"/>
      <c r="G59" s="35"/>
      <c r="H59" s="35"/>
      <c r="I59" s="35"/>
      <c r="J59" s="35"/>
      <c r="K59" s="35"/>
    </row>
    <row r="60" spans="3:11" x14ac:dyDescent="0.25">
      <c r="C60" s="35"/>
      <c r="D60" s="35"/>
      <c r="E60" s="35"/>
      <c r="F60" s="35"/>
      <c r="G60" s="35"/>
      <c r="H60" s="35"/>
      <c r="I60" s="35"/>
      <c r="J60" s="35"/>
      <c r="K60" s="35"/>
    </row>
    <row r="61" spans="3:11" x14ac:dyDescent="0.25">
      <c r="C61" s="35"/>
      <c r="D61" s="35"/>
      <c r="E61" s="35"/>
      <c r="F61" s="35"/>
      <c r="G61" s="35"/>
      <c r="H61" s="35"/>
      <c r="I61" s="35"/>
      <c r="J61" s="35"/>
      <c r="K61" s="35"/>
    </row>
    <row r="62" spans="3:11" x14ac:dyDescent="0.25">
      <c r="C62" s="35"/>
      <c r="D62" s="35"/>
      <c r="E62" s="35"/>
      <c r="F62" s="35"/>
      <c r="G62" s="35"/>
      <c r="H62" s="35"/>
      <c r="I62" s="35"/>
      <c r="J62" s="35"/>
      <c r="K62" s="35"/>
    </row>
    <row r="63" spans="3:11" x14ac:dyDescent="0.25">
      <c r="C63" s="35"/>
      <c r="D63" s="35"/>
      <c r="E63" s="35"/>
      <c r="F63" s="35"/>
      <c r="G63" s="35"/>
      <c r="H63" s="35"/>
      <c r="I63" s="35"/>
      <c r="J63" s="35"/>
      <c r="K63" s="35"/>
    </row>
    <row r="64" spans="3:11" x14ac:dyDescent="0.25">
      <c r="C64" s="35"/>
      <c r="D64" s="35"/>
      <c r="E64" s="35"/>
      <c r="F64" s="35"/>
      <c r="G64" s="35"/>
      <c r="H64" s="35"/>
      <c r="I64" s="35"/>
      <c r="J64" s="35"/>
      <c r="K64" s="35"/>
    </row>
    <row r="65" spans="2:11" x14ac:dyDescent="0.25">
      <c r="C65" s="35"/>
      <c r="D65" s="35"/>
      <c r="E65" s="35"/>
      <c r="F65" s="35"/>
      <c r="G65" s="35"/>
      <c r="H65" s="35"/>
      <c r="I65" s="35"/>
      <c r="J65" s="35"/>
      <c r="K65" s="35"/>
    </row>
    <row r="66" spans="2:11" x14ac:dyDescent="0.25">
      <c r="C66" s="35"/>
      <c r="D66" s="35"/>
      <c r="E66" s="35"/>
      <c r="F66" s="35"/>
      <c r="G66" s="35"/>
      <c r="H66" s="35"/>
      <c r="I66" s="35"/>
      <c r="J66" s="35"/>
      <c r="K66" s="35"/>
    </row>
    <row r="67" spans="2:11" x14ac:dyDescent="0.25">
      <c r="C67" s="35"/>
      <c r="D67" s="35"/>
      <c r="E67" s="35"/>
      <c r="F67" s="35"/>
      <c r="G67" s="35"/>
      <c r="H67" s="35"/>
      <c r="I67" s="35"/>
      <c r="J67" s="35"/>
      <c r="K67" s="35"/>
    </row>
    <row r="68" spans="2:11" x14ac:dyDescent="0.25">
      <c r="B68" s="9"/>
      <c r="C68" s="35" t="s">
        <v>13</v>
      </c>
      <c r="D68" s="35"/>
      <c r="E68" s="35"/>
      <c r="F68" s="35"/>
      <c r="G68" s="35"/>
      <c r="H68" s="35"/>
      <c r="I68" s="35"/>
      <c r="J68" s="35"/>
      <c r="K68" s="35"/>
    </row>
    <row r="69" spans="2:11" x14ac:dyDescent="0.25">
      <c r="B69" t="s">
        <v>9</v>
      </c>
      <c r="C69" s="35" t="s">
        <v>10</v>
      </c>
      <c r="D69" s="35"/>
      <c r="E69" s="35"/>
      <c r="F69" s="35"/>
      <c r="G69" s="35"/>
      <c r="H69" s="35"/>
      <c r="I69" s="35"/>
      <c r="J69" s="35"/>
      <c r="K69" s="35"/>
    </row>
    <row r="70" spans="2:11" x14ac:dyDescent="0.25">
      <c r="C70" s="35"/>
      <c r="D70" s="35"/>
      <c r="E70" s="35"/>
      <c r="F70" s="35"/>
      <c r="G70" s="35"/>
      <c r="H70" s="35"/>
      <c r="I70" s="35"/>
      <c r="J70" s="35"/>
      <c r="K70" s="35"/>
    </row>
    <row r="71" spans="2:11" x14ac:dyDescent="0.25">
      <c r="C71" s="35"/>
      <c r="D71" s="35"/>
      <c r="E71" s="35"/>
      <c r="F71" s="35"/>
      <c r="G71" s="35"/>
      <c r="H71" s="35"/>
      <c r="I71" s="35"/>
      <c r="J71" s="35"/>
      <c r="K71" s="35"/>
    </row>
    <row r="72" spans="2:11" x14ac:dyDescent="0.25">
      <c r="C72" s="35"/>
      <c r="D72" s="35"/>
      <c r="E72" s="35"/>
      <c r="F72" s="35"/>
      <c r="G72" s="35"/>
      <c r="H72" s="35"/>
      <c r="I72" s="35"/>
      <c r="J72" s="35"/>
      <c r="K72" s="35"/>
    </row>
    <row r="73" spans="2:11" x14ac:dyDescent="0.25">
      <c r="C73" s="35"/>
      <c r="D73" s="35"/>
      <c r="E73" s="35"/>
      <c r="F73" s="35"/>
      <c r="G73" s="35"/>
      <c r="H73" s="35"/>
      <c r="I73" s="35"/>
      <c r="J73" s="35"/>
      <c r="K73" s="35"/>
    </row>
    <row r="74" spans="2:11" x14ac:dyDescent="0.25">
      <c r="C74" s="35"/>
      <c r="D74" s="35"/>
      <c r="E74" s="35"/>
      <c r="F74" s="35"/>
      <c r="G74" s="35"/>
      <c r="H74" s="35"/>
      <c r="I74" s="35"/>
      <c r="J74" s="35"/>
      <c r="K74" s="35"/>
    </row>
    <row r="75" spans="2:11" x14ac:dyDescent="0.25">
      <c r="C75" s="35"/>
      <c r="D75" s="35"/>
      <c r="E75" s="35"/>
      <c r="F75" s="35"/>
      <c r="G75" s="35"/>
      <c r="H75" s="35"/>
      <c r="I75" s="35"/>
      <c r="J75" s="35"/>
      <c r="K75" s="35"/>
    </row>
    <row r="76" spans="2:11" x14ac:dyDescent="0.25">
      <c r="C76" s="35"/>
      <c r="D76" s="35"/>
      <c r="E76" s="35"/>
      <c r="F76" s="35"/>
      <c r="G76" s="35"/>
      <c r="H76" s="35"/>
      <c r="I76" s="35"/>
      <c r="J76" s="35"/>
      <c r="K76" s="35"/>
    </row>
    <row r="77" spans="2:11" x14ac:dyDescent="0.25">
      <c r="C77" s="35"/>
      <c r="D77" s="35"/>
      <c r="E77" s="35"/>
      <c r="F77" s="35"/>
      <c r="G77" s="35"/>
      <c r="H77" s="35"/>
      <c r="I77" s="35"/>
      <c r="J77" s="35"/>
      <c r="K77" s="35"/>
    </row>
    <row r="78" spans="2:11" x14ac:dyDescent="0.25">
      <c r="C78" s="35"/>
      <c r="D78" s="35"/>
      <c r="E78" s="35"/>
      <c r="F78" s="35"/>
      <c r="G78" s="35"/>
      <c r="H78" s="35"/>
      <c r="I78" s="35"/>
      <c r="J78" s="35"/>
      <c r="K78" s="35"/>
    </row>
    <row r="79" spans="2:11" x14ac:dyDescent="0.25">
      <c r="C79" s="35"/>
      <c r="D79" s="35"/>
      <c r="E79" s="35"/>
      <c r="F79" s="35"/>
      <c r="G79" s="35"/>
      <c r="H79" s="35"/>
      <c r="I79" s="35"/>
      <c r="J79" s="35"/>
      <c r="K79" s="35"/>
    </row>
    <row r="80" spans="2:11" x14ac:dyDescent="0.25">
      <c r="C80" s="35"/>
      <c r="D80" s="35"/>
      <c r="E80" s="35"/>
      <c r="F80" s="35"/>
      <c r="G80" s="35"/>
      <c r="H80" s="35"/>
      <c r="I80" s="35"/>
      <c r="J80" s="35"/>
      <c r="K80" s="35"/>
    </row>
    <row r="81" spans="3:11" x14ac:dyDescent="0.25">
      <c r="C81" s="35"/>
      <c r="D81" s="35"/>
      <c r="E81" s="35"/>
      <c r="F81" s="35"/>
      <c r="G81" s="35"/>
      <c r="H81" s="35"/>
      <c r="I81" s="35"/>
      <c r="J81" s="35"/>
      <c r="K81" s="35"/>
    </row>
    <row r="82" spans="3:11" x14ac:dyDescent="0.25">
      <c r="C82" s="35"/>
      <c r="D82" s="35"/>
      <c r="E82" s="35"/>
      <c r="F82" s="35"/>
      <c r="G82" s="35"/>
      <c r="H82" s="35"/>
      <c r="I82" s="35"/>
      <c r="J82" s="35"/>
      <c r="K82" s="35"/>
    </row>
    <row r="83" spans="3:11" x14ac:dyDescent="0.25">
      <c r="C83" s="35"/>
      <c r="D83" s="35"/>
      <c r="E83" s="35"/>
      <c r="F83" s="35"/>
      <c r="G83" s="35"/>
      <c r="H83" s="35"/>
      <c r="I83" s="35"/>
      <c r="J83" s="35"/>
      <c r="K83" s="35"/>
    </row>
    <row r="84" spans="3:11" x14ac:dyDescent="0.25">
      <c r="C84" s="35"/>
      <c r="D84" s="35"/>
      <c r="E84" s="35"/>
      <c r="F84" s="35"/>
      <c r="G84" s="35"/>
      <c r="H84" s="35"/>
      <c r="I84" s="35"/>
      <c r="J84" s="35"/>
      <c r="K84" s="35"/>
    </row>
    <row r="85" spans="3:11" x14ac:dyDescent="0.25">
      <c r="C85" s="35"/>
      <c r="D85" s="35"/>
      <c r="E85" s="35"/>
      <c r="F85" s="35"/>
      <c r="G85" s="35"/>
      <c r="H85" s="35"/>
      <c r="I85" s="35"/>
      <c r="J85" s="35"/>
      <c r="K85" s="35"/>
    </row>
    <row r="86" spans="3:11" x14ac:dyDescent="0.25">
      <c r="C86" s="35"/>
      <c r="D86" s="35"/>
      <c r="E86" s="35"/>
      <c r="F86" s="35"/>
      <c r="G86" s="35"/>
      <c r="H86" s="35"/>
      <c r="I86" s="35"/>
      <c r="J86" s="35"/>
      <c r="K86" s="35"/>
    </row>
    <row r="87" spans="3:11" x14ac:dyDescent="0.25">
      <c r="C87" s="35"/>
      <c r="D87" s="35"/>
      <c r="E87" s="35"/>
      <c r="F87" s="35"/>
      <c r="G87" s="35"/>
      <c r="H87" s="35"/>
      <c r="I87" s="35"/>
      <c r="J87" s="35"/>
      <c r="K87" s="35"/>
    </row>
    <row r="88" spans="3:11" x14ac:dyDescent="0.25">
      <c r="C88" s="35"/>
      <c r="D88" s="35"/>
      <c r="E88" s="35"/>
      <c r="F88" s="35"/>
      <c r="G88" s="35"/>
      <c r="H88" s="35"/>
      <c r="I88" s="35"/>
      <c r="J88" s="35"/>
      <c r="K88" s="35"/>
    </row>
    <row r="89" spans="3:11" x14ac:dyDescent="0.25">
      <c r="C89" s="35"/>
      <c r="D89" s="35"/>
      <c r="E89" s="35"/>
      <c r="F89" s="35"/>
      <c r="G89" s="35"/>
      <c r="H89" s="35"/>
      <c r="I89" s="35"/>
      <c r="J89" s="35"/>
      <c r="K89" s="35"/>
    </row>
    <row r="90" spans="3:11" x14ac:dyDescent="0.25">
      <c r="C90" s="35"/>
      <c r="D90" s="35"/>
      <c r="E90" s="35"/>
      <c r="F90" s="35"/>
      <c r="G90" s="35"/>
      <c r="H90" s="35"/>
      <c r="I90" s="35"/>
      <c r="J90" s="35"/>
      <c r="K90" s="35"/>
    </row>
    <row r="91" spans="3:11" x14ac:dyDescent="0.25">
      <c r="C91" s="35"/>
      <c r="D91" s="35"/>
      <c r="E91" s="35"/>
      <c r="F91" s="35"/>
      <c r="G91" s="35"/>
      <c r="H91" s="35"/>
      <c r="I91" s="35"/>
      <c r="J91" s="35"/>
      <c r="K91" s="35"/>
    </row>
    <row r="92" spans="3:11" x14ac:dyDescent="0.25">
      <c r="C92" s="35"/>
      <c r="D92" s="35"/>
      <c r="E92" s="35"/>
      <c r="F92" s="35"/>
      <c r="G92" s="35"/>
      <c r="H92" s="35"/>
      <c r="I92" s="35"/>
      <c r="J92" s="35"/>
      <c r="K92" s="35"/>
    </row>
    <row r="93" spans="3:11" x14ac:dyDescent="0.25">
      <c r="C93" s="35"/>
      <c r="D93" s="35"/>
      <c r="E93" s="35"/>
      <c r="F93" s="35"/>
      <c r="G93" s="35"/>
      <c r="H93" s="35"/>
      <c r="I93" s="35"/>
      <c r="J93" s="35"/>
      <c r="K93" s="35"/>
    </row>
  </sheetData>
  <mergeCells count="92">
    <mergeCell ref="C91:K91"/>
    <mergeCell ref="C92:K92"/>
    <mergeCell ref="C93:K93"/>
    <mergeCell ref="C84:K84"/>
    <mergeCell ref="C85:K85"/>
    <mergeCell ref="C86:K86"/>
    <mergeCell ref="C87:K87"/>
    <mergeCell ref="C88:K88"/>
    <mergeCell ref="C89:K89"/>
    <mergeCell ref="C72:K72"/>
    <mergeCell ref="C80:K80"/>
    <mergeCell ref="C81:K81"/>
    <mergeCell ref="C82:K82"/>
    <mergeCell ref="C90:K90"/>
    <mergeCell ref="C83:K83"/>
    <mergeCell ref="C73:K73"/>
    <mergeCell ref="C74:K74"/>
    <mergeCell ref="C75:K75"/>
    <mergeCell ref="C76:K76"/>
    <mergeCell ref="C77:K77"/>
    <mergeCell ref="C78:K78"/>
    <mergeCell ref="C79:K79"/>
    <mergeCell ref="C47:K47"/>
    <mergeCell ref="C38:K38"/>
    <mergeCell ref="C71:K71"/>
    <mergeCell ref="C60:K6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42:K42"/>
    <mergeCell ref="C43:K43"/>
    <mergeCell ref="C26:K26"/>
    <mergeCell ref="C27:K27"/>
    <mergeCell ref="C59:K59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C57:K57"/>
    <mergeCell ref="C58:K58"/>
    <mergeCell ref="C44:K44"/>
    <mergeCell ref="C45:K45"/>
    <mergeCell ref="C46:K46"/>
    <mergeCell ref="C28:K28"/>
    <mergeCell ref="C29:K29"/>
    <mergeCell ref="C30:K30"/>
    <mergeCell ref="C41:K41"/>
    <mergeCell ref="C32:K32"/>
    <mergeCell ref="C37:K37"/>
    <mergeCell ref="C34:K34"/>
    <mergeCell ref="C35:K35"/>
    <mergeCell ref="C36:K36"/>
    <mergeCell ref="C31:K31"/>
    <mergeCell ref="C39:K39"/>
    <mergeCell ref="C40:K40"/>
    <mergeCell ref="C33:K33"/>
    <mergeCell ref="C23:K23"/>
    <mergeCell ref="C24:K24"/>
    <mergeCell ref="C25:K25"/>
    <mergeCell ref="C14:K14"/>
    <mergeCell ref="C15:K15"/>
    <mergeCell ref="C16:K16"/>
    <mergeCell ref="C17:K17"/>
    <mergeCell ref="C18:K18"/>
    <mergeCell ref="C19:K19"/>
    <mergeCell ref="C20:K20"/>
    <mergeCell ref="C21:K21"/>
    <mergeCell ref="C22:K22"/>
    <mergeCell ref="C13:K13"/>
    <mergeCell ref="C2:K2"/>
    <mergeCell ref="C3:K3"/>
    <mergeCell ref="C5:K5"/>
    <mergeCell ref="C6:K6"/>
    <mergeCell ref="C7:K7"/>
    <mergeCell ref="C8:K8"/>
    <mergeCell ref="C9:K9"/>
    <mergeCell ref="C10:K10"/>
    <mergeCell ref="C11:K11"/>
    <mergeCell ref="C12:K12"/>
    <mergeCell ref="C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E762-D479-40D7-8DF9-5EB2F8F64DFC}">
  <dimension ref="A2:G114"/>
  <sheetViews>
    <sheetView tabSelected="1" zoomScale="115" zoomScaleNormal="115" workbookViewId="0"/>
  </sheetViews>
  <sheetFormatPr defaultRowHeight="15" x14ac:dyDescent="0.25"/>
  <cols>
    <col min="1" max="1" width="12" bestFit="1" customWidth="1"/>
    <col min="2" max="2" width="15.5703125" bestFit="1" customWidth="1"/>
    <col min="3" max="3" width="14.140625" bestFit="1" customWidth="1"/>
    <col min="4" max="4" width="47.140625" customWidth="1"/>
    <col min="5" max="5" width="11.5703125" customWidth="1"/>
    <col min="6" max="6" width="91.140625" customWidth="1"/>
    <col min="7" max="7" width="19" bestFit="1" customWidth="1"/>
  </cols>
  <sheetData>
    <row r="2" spans="1:6" ht="15.75" x14ac:dyDescent="0.25">
      <c r="A2" s="36" t="s">
        <v>0</v>
      </c>
      <c r="B2" s="37"/>
      <c r="C2" s="38"/>
      <c r="D2" s="12" t="s">
        <v>17</v>
      </c>
      <c r="E2" s="13"/>
      <c r="F2" s="12" t="s">
        <v>1</v>
      </c>
    </row>
    <row r="3" spans="1:6" x14ac:dyDescent="0.25">
      <c r="A3" s="4"/>
      <c r="C3" s="5">
        <f>2^8</f>
        <v>256</v>
      </c>
      <c r="D3" s="10" t="str">
        <f ca="1">_xlfn.FORMULATEXT(C3)</f>
        <v>=2^8</v>
      </c>
      <c r="F3" s="10" t="s">
        <v>121</v>
      </c>
    </row>
    <row r="4" spans="1:6" x14ac:dyDescent="0.25">
      <c r="A4" s="4"/>
      <c r="C4" s="5">
        <f>POWER(2,8)</f>
        <v>256</v>
      </c>
      <c r="D4" s="10" t="str">
        <f t="shared" ref="D4:D29" ca="1" si="0">_xlfn.FORMULATEXT(C4)</f>
        <v>=POWER(2;8)</v>
      </c>
      <c r="F4" s="10" t="s">
        <v>63</v>
      </c>
    </row>
    <row r="5" spans="1:6" x14ac:dyDescent="0.25">
      <c r="A5" s="4"/>
      <c r="C5" s="5">
        <f>SQRT(1024)</f>
        <v>32</v>
      </c>
      <c r="D5" s="10" t="str">
        <f t="shared" ca="1" si="0"/>
        <v>=SQRT(1024)</v>
      </c>
      <c r="F5" s="10" t="s">
        <v>64</v>
      </c>
    </row>
    <row r="6" spans="1:6" ht="15" customHeight="1" x14ac:dyDescent="0.25">
      <c r="A6" s="4"/>
      <c r="C6" s="5">
        <f>1024^(1/2)</f>
        <v>32</v>
      </c>
      <c r="D6" s="10" t="str">
        <f t="shared" ca="1" si="0"/>
        <v>=1024^(1/2)</v>
      </c>
      <c r="F6" s="21" t="s">
        <v>95</v>
      </c>
    </row>
    <row r="7" spans="1:6" x14ac:dyDescent="0.25">
      <c r="A7" s="4"/>
      <c r="C7" s="5">
        <f>PI()</f>
        <v>3.1415926535897931</v>
      </c>
      <c r="D7" s="10" t="str">
        <f t="shared" ca="1" si="0"/>
        <v>=PI()</v>
      </c>
      <c r="F7" s="10" t="s">
        <v>97</v>
      </c>
    </row>
    <row r="8" spans="1:6" x14ac:dyDescent="0.25">
      <c r="A8" s="4"/>
      <c r="C8" s="5">
        <f>SIN(PI()/2)</f>
        <v>1</v>
      </c>
      <c r="D8" s="10" t="str">
        <f t="shared" ca="1" si="0"/>
        <v>=SIN(PI()/2)</v>
      </c>
      <c r="F8" s="22" t="s">
        <v>98</v>
      </c>
    </row>
    <row r="9" spans="1:6" x14ac:dyDescent="0.25">
      <c r="A9" s="4"/>
      <c r="C9" s="5">
        <f>DEGREES(C7/4)</f>
        <v>45</v>
      </c>
      <c r="D9" s="10" t="str">
        <f t="shared" ca="1" si="0"/>
        <v>=DEGREES(C7/4)</v>
      </c>
      <c r="F9" s="10" t="s">
        <v>65</v>
      </c>
    </row>
    <row r="10" spans="1:6" x14ac:dyDescent="0.25">
      <c r="A10" s="4"/>
      <c r="C10" s="5">
        <f>C7/4 * 180/PI()</f>
        <v>45</v>
      </c>
      <c r="D10" s="10" t="str">
        <f t="shared" ca="1" si="0"/>
        <v>=C7/4 * 180/PI()</v>
      </c>
      <c r="F10" s="10" t="s">
        <v>14</v>
      </c>
    </row>
    <row r="11" spans="1:6" x14ac:dyDescent="0.25">
      <c r="A11" s="4"/>
      <c r="C11" s="5">
        <f>RADIANS(C10)</f>
        <v>0.78539816339744828</v>
      </c>
      <c r="D11" s="10" t="str">
        <f t="shared" ca="1" si="0"/>
        <v>=RADIANS(C10)</v>
      </c>
      <c r="F11" s="23" t="s">
        <v>66</v>
      </c>
    </row>
    <row r="12" spans="1:6" x14ac:dyDescent="0.25">
      <c r="A12" s="4"/>
      <c r="C12" s="5">
        <f>C10 * PI()/180</f>
        <v>0.78539816339744828</v>
      </c>
      <c r="D12" s="10" t="str">
        <f t="shared" ca="1" si="0"/>
        <v>=C10 * PI()/180</v>
      </c>
      <c r="F12" s="10" t="s">
        <v>14</v>
      </c>
    </row>
    <row r="13" spans="1:6" x14ac:dyDescent="0.25">
      <c r="A13" s="4"/>
      <c r="C13" s="5">
        <f>EXP(1)</f>
        <v>2.7182818284590451</v>
      </c>
      <c r="D13" s="10" t="str">
        <f t="shared" ca="1" si="0"/>
        <v>=EXP(1)</v>
      </c>
      <c r="F13" s="10" t="s">
        <v>67</v>
      </c>
    </row>
    <row r="14" spans="1:6" ht="17.25" x14ac:dyDescent="0.25">
      <c r="A14" s="4"/>
      <c r="C14" s="5">
        <f>EXP(PI())</f>
        <v>23.140692632779267</v>
      </c>
      <c r="D14" s="10" t="str">
        <f t="shared" ca="1" si="0"/>
        <v>=EXP(PI())</v>
      </c>
      <c r="F14" s="10" t="s">
        <v>15</v>
      </c>
    </row>
    <row r="15" spans="1:6" x14ac:dyDescent="0.25">
      <c r="A15" s="4"/>
      <c r="C15" s="5">
        <f>FACT(7)</f>
        <v>5040</v>
      </c>
      <c r="D15" s="10" t="str">
        <f t="shared" ca="1" si="0"/>
        <v>=FACT(7)</v>
      </c>
      <c r="F15" s="10" t="s">
        <v>68</v>
      </c>
    </row>
    <row r="16" spans="1:6" x14ac:dyDescent="0.25">
      <c r="A16" s="4"/>
      <c r="C16" s="5">
        <f>COMBIN(5,2)</f>
        <v>10</v>
      </c>
      <c r="D16" s="10" t="str">
        <f t="shared" ca="1" si="0"/>
        <v>=COMBIN(5;2)</v>
      </c>
      <c r="F16" s="10" t="s">
        <v>69</v>
      </c>
    </row>
    <row r="17" spans="1:6" x14ac:dyDescent="0.25">
      <c r="A17" s="4"/>
      <c r="C17" s="5">
        <f>_xlfn.COMBINA(5,2)</f>
        <v>15</v>
      </c>
      <c r="D17" s="10" t="str">
        <f t="shared" ca="1" si="0"/>
        <v>=COMBINA(5;2)</v>
      </c>
      <c r="F17" s="10" t="s">
        <v>70</v>
      </c>
    </row>
    <row r="18" spans="1:6" x14ac:dyDescent="0.25">
      <c r="A18" s="4"/>
      <c r="C18" s="5">
        <f>LN(EXP(4))</f>
        <v>4</v>
      </c>
      <c r="D18" s="10" t="str">
        <f t="shared" ca="1" si="0"/>
        <v>=LN(EXP(4))</v>
      </c>
      <c r="F18" s="10" t="s">
        <v>71</v>
      </c>
    </row>
    <row r="19" spans="1:6" x14ac:dyDescent="0.25">
      <c r="A19" s="4"/>
      <c r="C19" s="5">
        <f>LOG(9,3)</f>
        <v>2</v>
      </c>
      <c r="D19" s="10" t="str">
        <f t="shared" ca="1" si="0"/>
        <v>=LOG(9;3)</v>
      </c>
      <c r="F19" s="10" t="s">
        <v>72</v>
      </c>
    </row>
    <row r="20" spans="1:6" x14ac:dyDescent="0.25">
      <c r="A20" s="4"/>
      <c r="C20" s="5">
        <f>LOG10(C16)</f>
        <v>1</v>
      </c>
      <c r="D20" s="10" t="str">
        <f t="shared" ca="1" si="0"/>
        <v>=LOG10(C16)</v>
      </c>
      <c r="F20" s="10" t="s">
        <v>73</v>
      </c>
    </row>
    <row r="21" spans="1:6" x14ac:dyDescent="0.25">
      <c r="A21" s="1">
        <v>0</v>
      </c>
      <c r="B21" s="2">
        <v>2</v>
      </c>
      <c r="C21" s="3">
        <v>3</v>
      </c>
      <c r="D21" s="15"/>
      <c r="E21" s="2"/>
      <c r="F21" s="15"/>
    </row>
    <row r="22" spans="1:6" x14ac:dyDescent="0.25">
      <c r="A22" s="4">
        <v>-1</v>
      </c>
      <c r="B22">
        <v>0</v>
      </c>
      <c r="C22" s="5">
        <v>1</v>
      </c>
      <c r="D22" s="10"/>
      <c r="F22" s="10"/>
    </row>
    <row r="23" spans="1:6" x14ac:dyDescent="0.25">
      <c r="A23" s="6">
        <v>2</v>
      </c>
      <c r="B23" s="7">
        <v>2</v>
      </c>
      <c r="C23" s="8">
        <v>0</v>
      </c>
      <c r="D23" s="10"/>
      <c r="F23" s="10"/>
    </row>
    <row r="24" spans="1:6" ht="15.75" x14ac:dyDescent="0.25">
      <c r="A24" s="4"/>
      <c r="C24" s="5"/>
      <c r="D24" s="10"/>
      <c r="F24" s="24" t="s">
        <v>19</v>
      </c>
    </row>
    <row r="25" spans="1:6" x14ac:dyDescent="0.25">
      <c r="A25" s="1">
        <f t="array" ref="A25:C27">MINVERSE(A21:C23)</f>
        <v>1</v>
      </c>
      <c r="B25" s="2">
        <v>-3</v>
      </c>
      <c r="C25" s="3">
        <v>-1</v>
      </c>
      <c r="D25" s="10" t="str">
        <f t="shared" ca="1" si="0"/>
        <v>{=MINVERSE(A21:C23)}</v>
      </c>
      <c r="F25" s="10" t="s">
        <v>74</v>
      </c>
    </row>
    <row r="26" spans="1:6" x14ac:dyDescent="0.25">
      <c r="A26" s="4">
        <v>-1</v>
      </c>
      <c r="B26">
        <v>3</v>
      </c>
      <c r="C26" s="5">
        <v>1.5</v>
      </c>
      <c r="D26" s="10"/>
      <c r="F26" s="10" t="str">
        <f>"V prvom kroku treba označiť oblasť, kde bude výsledok, v tomto prípade "&amp;ADDRESS(ROW(A25),COLUMN((A25)),4)&amp;":"&amp;ADDRESS(ROW(C27),COLUMN((C27)),4)&amp;"."</f>
        <v>V prvom kroku treba označiť oblasť, kde bude výsledok, v tomto prípade A25:C27.</v>
      </c>
    </row>
    <row r="27" spans="1:6" x14ac:dyDescent="0.25">
      <c r="A27" s="6">
        <v>1</v>
      </c>
      <c r="B27" s="7">
        <v>-2</v>
      </c>
      <c r="C27" s="8">
        <v>-1</v>
      </c>
      <c r="D27" s="10"/>
      <c r="F27" s="10" t="s">
        <v>99</v>
      </c>
    </row>
    <row r="28" spans="1:6" x14ac:dyDescent="0.25">
      <c r="A28" s="4"/>
      <c r="C28" s="5"/>
      <c r="D28" s="10"/>
      <c r="F28" s="10"/>
    </row>
    <row r="29" spans="1:6" x14ac:dyDescent="0.25">
      <c r="A29" s="1">
        <f t="array" ref="A29:C31">MMULT(A21:C23,A25:C27)</f>
        <v>1</v>
      </c>
      <c r="B29" s="2">
        <v>0</v>
      </c>
      <c r="C29" s="3">
        <v>0</v>
      </c>
      <c r="D29" s="10" t="str">
        <f t="shared" ca="1" si="0"/>
        <v>{=MMULT(A21:C23;A25:C27)}</v>
      </c>
      <c r="F29" s="10" t="s">
        <v>75</v>
      </c>
    </row>
    <row r="30" spans="1:6" x14ac:dyDescent="0.25">
      <c r="A30" s="4">
        <v>0</v>
      </c>
      <c r="B30">
        <v>1</v>
      </c>
      <c r="C30" s="5">
        <v>0</v>
      </c>
      <c r="D30" s="10"/>
      <c r="F30" s="10" t="str">
        <f>"V prvom kroku treba označiť oblasť, kde bude výsledok, v tomto prípade "&amp;ADDRESS(ROW(A29),COLUMN((A29)),4)&amp;":"&amp;ADDRESS(ROW(C31),COLUMN((C31)),4)&amp;"."</f>
        <v>V prvom kroku treba označiť oblasť, kde bude výsledok, v tomto prípade A29:C31.</v>
      </c>
    </row>
    <row r="31" spans="1:6" x14ac:dyDescent="0.25">
      <c r="A31" s="6">
        <v>0</v>
      </c>
      <c r="B31" s="7">
        <v>0</v>
      </c>
      <c r="C31" s="8">
        <v>1</v>
      </c>
      <c r="D31" s="10"/>
      <c r="F31" s="10" t="s">
        <v>100</v>
      </c>
    </row>
    <row r="32" spans="1:6" x14ac:dyDescent="0.25">
      <c r="A32" s="4"/>
      <c r="C32" s="5"/>
      <c r="D32" s="10"/>
      <c r="F32" s="10"/>
    </row>
    <row r="33" spans="1:6" ht="15.75" x14ac:dyDescent="0.25">
      <c r="A33" s="4"/>
      <c r="C33" s="5"/>
      <c r="D33" s="10"/>
      <c r="F33" s="24" t="s">
        <v>20</v>
      </c>
    </row>
    <row r="34" spans="1:6" x14ac:dyDescent="0.25">
      <c r="A34" s="1" cm="1">
        <f t="array" ref="A34:C36">MINVERSE(A21:C23)</f>
        <v>1</v>
      </c>
      <c r="B34" s="2">
        <v>-3</v>
      </c>
      <c r="C34" s="3">
        <v>-1</v>
      </c>
      <c r="D34" s="10" t="str">
        <f ca="1">_xlfn.FORMULATEXT(A34)</f>
        <v>=MINVERSE(A21:C23)</v>
      </c>
      <c r="F34" s="10" t="s">
        <v>21</v>
      </c>
    </row>
    <row r="35" spans="1:6" x14ac:dyDescent="0.25">
      <c r="A35" s="4">
        <v>-1</v>
      </c>
      <c r="B35">
        <v>3</v>
      </c>
      <c r="C35" s="5">
        <v>1.5</v>
      </c>
      <c r="D35" s="10"/>
      <c r="F35" s="10" t="s">
        <v>22</v>
      </c>
    </row>
    <row r="36" spans="1:6" x14ac:dyDescent="0.25">
      <c r="A36" s="6">
        <v>1</v>
      </c>
      <c r="B36" s="7">
        <v>-2</v>
      </c>
      <c r="C36" s="8">
        <v>-1</v>
      </c>
      <c r="D36" s="10"/>
      <c r="F36" s="10"/>
    </row>
    <row r="37" spans="1:6" x14ac:dyDescent="0.25">
      <c r="A37" s="4"/>
      <c r="C37" s="5"/>
      <c r="D37" s="10"/>
      <c r="F37" s="10"/>
    </row>
    <row r="38" spans="1:6" x14ac:dyDescent="0.25">
      <c r="A38" s="1" cm="1">
        <f t="array" ref="A38:C40">MMULT(A21:C23,A25:C27)</f>
        <v>1</v>
      </c>
      <c r="B38" s="2">
        <v>0</v>
      </c>
      <c r="C38" s="3">
        <v>0</v>
      </c>
      <c r="D38" s="10" t="str">
        <f ca="1">_xlfn.FORMULATEXT(A38)</f>
        <v>=MMULT(A21:C23;A25:C27)</v>
      </c>
      <c r="F38" s="10"/>
    </row>
    <row r="39" spans="1:6" x14ac:dyDescent="0.25">
      <c r="A39" s="4">
        <v>0</v>
      </c>
      <c r="B39">
        <v>1</v>
      </c>
      <c r="C39" s="5">
        <v>0</v>
      </c>
      <c r="D39" s="10"/>
      <c r="F39" s="10"/>
    </row>
    <row r="40" spans="1:6" x14ac:dyDescent="0.25">
      <c r="A40" s="6">
        <v>0</v>
      </c>
      <c r="B40" s="7">
        <v>0</v>
      </c>
      <c r="C40" s="8">
        <v>1</v>
      </c>
      <c r="D40" s="10"/>
      <c r="F40" s="10"/>
    </row>
    <row r="41" spans="1:6" x14ac:dyDescent="0.25">
      <c r="A41" s="4"/>
      <c r="C41" s="5"/>
      <c r="D41" s="10"/>
      <c r="F41" s="10"/>
    </row>
    <row r="42" spans="1:6" x14ac:dyDescent="0.25">
      <c r="A42" s="1" cm="1">
        <f t="array" ref="A42:C43">_xlfn.SEQUENCE(2,3,3,-3)</f>
        <v>3</v>
      </c>
      <c r="B42" s="2">
        <v>0</v>
      </c>
      <c r="C42" s="3">
        <v>-3</v>
      </c>
      <c r="D42" s="10" t="str">
        <f ca="1">_xlfn.FORMULATEXT(A42)</f>
        <v>=SEQUENCE(2;3;3;-3)</v>
      </c>
      <c r="F42" s="10" t="s">
        <v>76</v>
      </c>
    </row>
    <row r="43" spans="1:6" x14ac:dyDescent="0.25">
      <c r="A43" s="6">
        <v>-6</v>
      </c>
      <c r="B43" s="7">
        <v>-9</v>
      </c>
      <c r="C43" s="8">
        <v>-12</v>
      </c>
      <c r="D43" s="11"/>
      <c r="E43" s="7"/>
      <c r="F43" s="11" t="s">
        <v>77</v>
      </c>
    </row>
    <row r="44" spans="1:6" x14ac:dyDescent="0.25">
      <c r="A44" s="4"/>
      <c r="C44" s="5"/>
      <c r="D44" s="10"/>
      <c r="F44" s="10"/>
    </row>
    <row r="45" spans="1:6" x14ac:dyDescent="0.25">
      <c r="A45" s="4"/>
      <c r="C45" s="5"/>
      <c r="D45" s="10"/>
      <c r="F45" s="10"/>
    </row>
    <row r="46" spans="1:6" x14ac:dyDescent="0.25">
      <c r="A46" s="4"/>
      <c r="C46" s="5">
        <f>MDETERM(A25:C27)</f>
        <v>-0.5</v>
      </c>
      <c r="D46" s="10" t="str">
        <f t="shared" ref="D46:D59" ca="1" si="1">_xlfn.FORMULATEXT(C46)</f>
        <v>=MDETERM(A25:C27)</v>
      </c>
      <c r="F46" s="10" t="s">
        <v>101</v>
      </c>
    </row>
    <row r="47" spans="1:6" x14ac:dyDescent="0.25">
      <c r="A47" s="4"/>
      <c r="C47" s="5">
        <f ca="1">RAND()</f>
        <v>0.75793986646504596</v>
      </c>
      <c r="D47" s="10" t="str">
        <f t="shared" ca="1" si="1"/>
        <v>=RAND()</v>
      </c>
      <c r="F47" s="10" t="s">
        <v>78</v>
      </c>
    </row>
    <row r="48" spans="1:6" x14ac:dyDescent="0.25">
      <c r="A48" s="4"/>
      <c r="C48" s="5">
        <f ca="1">RANDBETWEEN(10,25)</f>
        <v>15</v>
      </c>
      <c r="D48" s="10" t="str">
        <f ca="1">_xlfn.FORMULATEXT(C48)</f>
        <v>=RANDBETWEEN(10;25)</v>
      </c>
      <c r="F48" s="10" t="s">
        <v>79</v>
      </c>
    </row>
    <row r="49" spans="1:6" x14ac:dyDescent="0.25">
      <c r="A49" s="1" cm="1">
        <f t="array" aca="1" ref="A49:C51" ca="1">_xlfn.RANDARRAY(3,3,11,33)</f>
        <v>30.550639676563826</v>
      </c>
      <c r="B49" s="2">
        <f ca="1"/>
        <v>32.178751706489848</v>
      </c>
      <c r="C49" s="3">
        <f ca="1"/>
        <v>19.735928986543449</v>
      </c>
      <c r="D49" s="10" t="str">
        <f ca="1">_xlfn.FORMULATEXT(A49)</f>
        <v>=RANDARRAY(3;3;11;33)</v>
      </c>
      <c r="F49" s="10" t="s">
        <v>102</v>
      </c>
    </row>
    <row r="50" spans="1:6" x14ac:dyDescent="0.25">
      <c r="A50" s="4">
        <f ca="1"/>
        <v>18.950761885053581</v>
      </c>
      <c r="B50">
        <f ca="1"/>
        <v>15.334572208409661</v>
      </c>
      <c r="C50" s="5">
        <f ca="1"/>
        <v>21.15117318212782</v>
      </c>
      <c r="D50" s="10"/>
      <c r="F50" s="10" t="s">
        <v>18</v>
      </c>
    </row>
    <row r="51" spans="1:6" x14ac:dyDescent="0.25">
      <c r="A51" s="6">
        <f ca="1"/>
        <v>13.072972910435006</v>
      </c>
      <c r="B51" s="7">
        <f ca="1"/>
        <v>14.355029312586808</v>
      </c>
      <c r="C51" s="8">
        <f ca="1"/>
        <v>13.627395020063716</v>
      </c>
      <c r="D51" s="10"/>
      <c r="F51" s="10"/>
    </row>
    <row r="52" spans="1:6" x14ac:dyDescent="0.25">
      <c r="A52" s="4"/>
      <c r="C52" s="5"/>
      <c r="D52" s="10"/>
      <c r="F52" s="11"/>
    </row>
    <row r="53" spans="1:6" x14ac:dyDescent="0.25">
      <c r="A53" s="4"/>
      <c r="C53" s="15">
        <f>ABS(B25)</f>
        <v>3</v>
      </c>
      <c r="D53" s="15" t="str">
        <f t="shared" ca="1" si="1"/>
        <v>=ABS(B25)</v>
      </c>
      <c r="E53" s="2"/>
      <c r="F53" s="15" t="s">
        <v>80</v>
      </c>
    </row>
    <row r="54" spans="1:6" x14ac:dyDescent="0.25">
      <c r="A54" s="4"/>
      <c r="C54" s="10">
        <f>SIGN(B27)</f>
        <v>-1</v>
      </c>
      <c r="D54" s="10" t="str">
        <f t="shared" ca="1" si="1"/>
        <v>=SIGN(B27)</v>
      </c>
      <c r="F54" s="10" t="s">
        <v>81</v>
      </c>
    </row>
    <row r="55" spans="1:6" x14ac:dyDescent="0.25">
      <c r="A55" s="4"/>
      <c r="C55" s="10">
        <f>MOD(58,5)</f>
        <v>3</v>
      </c>
      <c r="D55" s="10" t="str">
        <f t="shared" ca="1" si="1"/>
        <v>=MOD(58;5)</v>
      </c>
      <c r="F55" s="10" t="s">
        <v>82</v>
      </c>
    </row>
    <row r="56" spans="1:6" x14ac:dyDescent="0.25">
      <c r="A56" s="4"/>
      <c r="C56" s="10">
        <f>QUOTIENT(58,5)</f>
        <v>11</v>
      </c>
      <c r="D56" s="10" t="str">
        <f t="shared" ca="1" si="1"/>
        <v>=QUOTIENT(58;5)</v>
      </c>
      <c r="F56" s="10" t="s">
        <v>83</v>
      </c>
    </row>
    <row r="57" spans="1:6" x14ac:dyDescent="0.25">
      <c r="A57" s="4"/>
      <c r="C57" s="10">
        <f>GCD(52,39)</f>
        <v>13</v>
      </c>
      <c r="D57" s="10" t="str">
        <f t="shared" ca="1" si="1"/>
        <v>=GCD(52;39)</v>
      </c>
      <c r="F57" s="10" t="s">
        <v>84</v>
      </c>
    </row>
    <row r="58" spans="1:6" x14ac:dyDescent="0.25">
      <c r="A58" s="4"/>
      <c r="C58" s="10">
        <f>LCM(52,39)</f>
        <v>156</v>
      </c>
      <c r="D58" s="10" t="str">
        <f t="shared" ca="1" si="1"/>
        <v>=LCM(52;39)</v>
      </c>
      <c r="F58" s="10" t="s">
        <v>85</v>
      </c>
    </row>
    <row r="59" spans="1:6" x14ac:dyDescent="0.25">
      <c r="A59" s="4"/>
      <c r="C59" s="11">
        <f>PRODUCT(A25:C27)</f>
        <v>-27</v>
      </c>
      <c r="D59" s="11" t="str">
        <f t="shared" ca="1" si="1"/>
        <v>=PRODUCT(A25:C27)</v>
      </c>
      <c r="E59" s="7"/>
      <c r="F59" s="11" t="s">
        <v>86</v>
      </c>
    </row>
    <row r="60" spans="1:6" x14ac:dyDescent="0.25">
      <c r="A60" s="4"/>
      <c r="B60">
        <v>3.98</v>
      </c>
      <c r="C60" s="5"/>
      <c r="D60" s="10"/>
      <c r="F60" s="4"/>
    </row>
    <row r="61" spans="1:6" x14ac:dyDescent="0.25">
      <c r="A61" s="4"/>
      <c r="B61">
        <v>-3.98</v>
      </c>
      <c r="C61" s="1"/>
      <c r="D61" s="15"/>
      <c r="E61" s="2"/>
      <c r="F61" s="19" t="s">
        <v>90</v>
      </c>
    </row>
    <row r="62" spans="1:6" x14ac:dyDescent="0.25">
      <c r="C62" s="4"/>
      <c r="D62" s="10"/>
      <c r="F62" s="10" t="s">
        <v>87</v>
      </c>
    </row>
    <row r="63" spans="1:6" x14ac:dyDescent="0.25">
      <c r="A63" s="4"/>
      <c r="C63" s="4"/>
      <c r="D63" s="10"/>
      <c r="F63" s="10" t="s">
        <v>88</v>
      </c>
    </row>
    <row r="64" spans="1:6" x14ac:dyDescent="0.25">
      <c r="A64" s="4"/>
      <c r="C64" s="4"/>
      <c r="D64" s="10"/>
      <c r="F64" s="10" t="s">
        <v>89</v>
      </c>
    </row>
    <row r="65" spans="1:7" x14ac:dyDescent="0.25">
      <c r="A65" s="4"/>
      <c r="C65" s="4"/>
      <c r="D65" s="10"/>
      <c r="F65" s="25" t="s">
        <v>91</v>
      </c>
    </row>
    <row r="66" spans="1:7" x14ac:dyDescent="0.25">
      <c r="A66" s="4"/>
      <c r="C66" s="4"/>
      <c r="D66" s="10"/>
      <c r="F66" s="10" t="s">
        <v>92</v>
      </c>
    </row>
    <row r="67" spans="1:7" x14ac:dyDescent="0.25">
      <c r="A67" s="4"/>
      <c r="C67" s="4">
        <f>_xlfn.CEILING.MATH(-2.989, 0.25, 1)</f>
        <v>-3</v>
      </c>
      <c r="D67" s="10" t="str">
        <f ca="1">_xlfn.FORMULATEXT(C67)</f>
        <v>=CEILING.MATH(-2,989; 0,25; 1)</v>
      </c>
      <c r="F67" s="10" t="s">
        <v>23</v>
      </c>
    </row>
    <row r="68" spans="1:7" x14ac:dyDescent="0.25">
      <c r="A68" s="4"/>
      <c r="C68" s="4">
        <f>_xlfn.CEILING.MATH(-2.989, 0.25)</f>
        <v>-2.75</v>
      </c>
      <c r="D68" s="10" t="str">
        <f ca="1">_xlfn.FORMULATEXT(C68)</f>
        <v>=CEILING.MATH(-2,989; 0,25)</v>
      </c>
      <c r="F68" s="10" t="s">
        <v>24</v>
      </c>
    </row>
    <row r="69" spans="1:7" x14ac:dyDescent="0.25">
      <c r="A69" s="4"/>
      <c r="B69" s="29">
        <v>1.3</v>
      </c>
      <c r="C69" s="4">
        <f>ROUND(-1393.689, 2)</f>
        <v>-1393.69</v>
      </c>
      <c r="D69" s="10" t="str">
        <f ca="1">_xlfn.FORMULATEXT(C69)</f>
        <v>=ROUND(-1393,689; 2)</v>
      </c>
      <c r="F69" s="10" t="s">
        <v>25</v>
      </c>
    </row>
    <row r="70" spans="1:7" x14ac:dyDescent="0.25">
      <c r="A70" s="4"/>
      <c r="B70" s="29">
        <v>1.3</v>
      </c>
      <c r="C70" s="4">
        <f>ROUND(-1393.689, -2)</f>
        <v>-1400</v>
      </c>
      <c r="D70" s="10" t="str">
        <f ca="1">_xlfn.FORMULATEXT(C70)</f>
        <v>=ROUND(-1393,689; -2)</v>
      </c>
      <c r="F70" s="10" t="s">
        <v>26</v>
      </c>
    </row>
    <row r="71" spans="1:7" x14ac:dyDescent="0.25">
      <c r="A71" s="4"/>
      <c r="B71" s="29">
        <v>1.3</v>
      </c>
      <c r="C71" s="4"/>
      <c r="D71" s="10"/>
      <c r="F71" s="10" t="s">
        <v>103</v>
      </c>
    </row>
    <row r="72" spans="1:7" ht="15.75" x14ac:dyDescent="0.25">
      <c r="A72" s="4"/>
      <c r="B72" s="29">
        <f>SUM(B69:B71)</f>
        <v>3.9000000000000004</v>
      </c>
      <c r="C72" s="6"/>
      <c r="D72" s="11"/>
      <c r="E72" s="7"/>
      <c r="F72" s="20" t="s">
        <v>16</v>
      </c>
    </row>
    <row r="73" spans="1:7" ht="15.75" x14ac:dyDescent="0.25">
      <c r="A73" s="4"/>
      <c r="D73" s="10"/>
      <c r="F73" s="16"/>
    </row>
    <row r="74" spans="1:7" ht="15.75" x14ac:dyDescent="0.25">
      <c r="A74" s="4"/>
      <c r="D74" s="10"/>
      <c r="F74" s="16"/>
    </row>
    <row r="75" spans="1:7" ht="15.75" x14ac:dyDescent="0.25">
      <c r="A75" s="4"/>
      <c r="C75" s="1">
        <f>SUMIF(TabData[Meno],"Janka",TabData[PDS])</f>
        <v>33</v>
      </c>
      <c r="D75" s="15" t="str">
        <f ca="1">_xlfn.FORMULATEXT(C75)</f>
        <v>=SUMIF(TabData[Meno];"Janka";TabData[PDS])</v>
      </c>
      <c r="E75" s="2"/>
      <c r="F75" s="26" t="s">
        <v>96</v>
      </c>
    </row>
    <row r="76" spans="1:7" ht="15.75" x14ac:dyDescent="0.25">
      <c r="A76" s="4"/>
      <c r="C76" s="4"/>
      <c r="D76" s="10"/>
      <c r="F76" s="27" t="str">
        <f>"Ak by dáta neboli tabuľkou, použili by sa adresy oblasti, napríklad: "&amp;ADDRESS(ROW(A88),COLUMN(A88),4)&amp;":"&amp;ADDRESS(ROW(A103),COLUMN(A103),4)&amp;" pre meno."</f>
        <v>Ak by dáta neboli tabuľkou, použili by sa adresy oblasti, napríklad: A88:A103 pre meno.</v>
      </c>
    </row>
    <row r="77" spans="1:7" ht="15.75" x14ac:dyDescent="0.25">
      <c r="A77" s="4"/>
      <c r="C77" s="4"/>
      <c r="D77" s="10"/>
      <c r="F77" s="27"/>
    </row>
    <row r="78" spans="1:7" ht="15.75" x14ac:dyDescent="0.25">
      <c r="A78" s="4"/>
      <c r="C78" s="6">
        <f>SUMIFS(TabData[PDS],TabData[Meno],"Janka",TabData[Mesiac],"Január")</f>
        <v>3</v>
      </c>
      <c r="D78" s="11" t="str">
        <f ca="1">_xlfn.FORMULATEXT(C78)</f>
        <v>=SUMIFS(TabData[PDS];TabData[Meno];"Janka";TabData[Mesiac];"Január")</v>
      </c>
      <c r="E78" s="7"/>
      <c r="F78" s="28" t="s">
        <v>93</v>
      </c>
    </row>
    <row r="79" spans="1:7" ht="15.75" x14ac:dyDescent="0.25">
      <c r="A79" s="4"/>
      <c r="D79" s="15"/>
      <c r="F79" s="17"/>
      <c r="G79" s="18"/>
    </row>
    <row r="80" spans="1:7" x14ac:dyDescent="0.25">
      <c r="A80" s="1"/>
      <c r="B80" s="2"/>
      <c r="C80" s="2" t="e">
        <f>_xlfn.AGGREGATE(1,4,TabData[PDS])</f>
        <v>#N/A</v>
      </c>
      <c r="D80" s="1" t="str">
        <f ca="1">_xlfn.FORMULATEXT(C80)</f>
        <v>=AGGREGATE(1;4;TabData[PDS])</v>
      </c>
      <c r="E80" s="15"/>
      <c r="F80" s="1" t="s">
        <v>104</v>
      </c>
      <c r="G80" s="19" t="s">
        <v>105</v>
      </c>
    </row>
    <row r="81" spans="1:7" x14ac:dyDescent="0.25">
      <c r="A81" s="4"/>
      <c r="C81">
        <f>_xlfn.AGGREGATE(1,2,TabData[PDS])</f>
        <v>9.8000000000000007</v>
      </c>
      <c r="D81" s="4" t="str">
        <f ca="1">_xlfn.FORMULATEXT(C81)</f>
        <v>=AGGREGATE(1;2;TabData[PDS])</v>
      </c>
      <c r="E81" s="10"/>
      <c r="F81" s="4" t="s">
        <v>106</v>
      </c>
      <c r="G81" s="10" t="s">
        <v>43</v>
      </c>
    </row>
    <row r="82" spans="1:7" x14ac:dyDescent="0.25">
      <c r="A82" s="4"/>
      <c r="C82">
        <f>_xlfn.AGGREGATE(2,2,TabData[PDS])</f>
        <v>15</v>
      </c>
      <c r="D82" s="4" t="str">
        <f ca="1">_xlfn.FORMULATEXT(C82)</f>
        <v>=AGGREGATE(2;2;TabData[PDS])</v>
      </c>
      <c r="E82" s="10"/>
      <c r="F82" s="4"/>
      <c r="G82" s="10" t="s">
        <v>44</v>
      </c>
    </row>
    <row r="83" spans="1:7" x14ac:dyDescent="0.25">
      <c r="A83" s="4"/>
      <c r="C83">
        <f>_xlfn.AGGREGATE(9,7,TabData[PDS])</f>
        <v>147</v>
      </c>
      <c r="D83" s="4" t="str">
        <f t="shared" ref="D83:D84" ca="1" si="2">_xlfn.FORMULATEXT(C83)</f>
        <v>=AGGREGATE(9;7;TabData[PDS])</v>
      </c>
      <c r="E83" s="10"/>
      <c r="F83" s="14" t="s">
        <v>94</v>
      </c>
      <c r="G83" s="10" t="s">
        <v>45</v>
      </c>
    </row>
    <row r="84" spans="1:7" x14ac:dyDescent="0.25">
      <c r="A84" s="4"/>
      <c r="C84">
        <f>_xlfn.AGGREGATE(9,6,TabData[PDS])</f>
        <v>147</v>
      </c>
      <c r="D84" s="4" t="str">
        <f t="shared" ca="1" si="2"/>
        <v>=AGGREGATE(9;6;TabData[PDS])</v>
      </c>
      <c r="E84" s="10">
        <v>0</v>
      </c>
      <c r="F84" s="4" t="s">
        <v>110</v>
      </c>
      <c r="G84" s="10" t="s">
        <v>46</v>
      </c>
    </row>
    <row r="85" spans="1:7" x14ac:dyDescent="0.25">
      <c r="A85" s="4"/>
      <c r="D85" s="4"/>
      <c r="E85" s="10">
        <v>1</v>
      </c>
      <c r="F85" s="4" t="s">
        <v>111</v>
      </c>
      <c r="G85" s="10" t="s">
        <v>47</v>
      </c>
    </row>
    <row r="86" spans="1:7" x14ac:dyDescent="0.25">
      <c r="A86" s="14" t="s">
        <v>42</v>
      </c>
      <c r="D86" s="4"/>
      <c r="E86" s="10">
        <v>2</v>
      </c>
      <c r="F86" s="4" t="s">
        <v>112</v>
      </c>
      <c r="G86" s="10" t="s">
        <v>48</v>
      </c>
    </row>
    <row r="87" spans="1:7" x14ac:dyDescent="0.25">
      <c r="A87" s="4" t="s">
        <v>39</v>
      </c>
      <c r="B87" t="s">
        <v>40</v>
      </c>
      <c r="C87" t="s">
        <v>41</v>
      </c>
      <c r="D87" s="4"/>
      <c r="E87" s="10">
        <v>3</v>
      </c>
      <c r="F87" s="4" t="s">
        <v>113</v>
      </c>
      <c r="G87" s="10" t="s">
        <v>49</v>
      </c>
    </row>
    <row r="88" spans="1:7" x14ac:dyDescent="0.25">
      <c r="A88" s="4" t="s">
        <v>27</v>
      </c>
      <c r="B88">
        <v>3</v>
      </c>
      <c r="C88" t="s">
        <v>33</v>
      </c>
      <c r="D88" s="4"/>
      <c r="E88" s="10">
        <v>4</v>
      </c>
      <c r="F88" s="4" t="s">
        <v>114</v>
      </c>
      <c r="G88" s="10" t="s">
        <v>50</v>
      </c>
    </row>
    <row r="89" spans="1:7" x14ac:dyDescent="0.25">
      <c r="A89" s="4" t="s">
        <v>28</v>
      </c>
      <c r="B89">
        <v>5</v>
      </c>
      <c r="C89" s="31" t="s">
        <v>34</v>
      </c>
      <c r="D89" s="4"/>
      <c r="E89" s="10">
        <v>5</v>
      </c>
      <c r="F89" s="4" t="s">
        <v>115</v>
      </c>
      <c r="G89" s="10" t="s">
        <v>51</v>
      </c>
    </row>
    <row r="90" spans="1:7" x14ac:dyDescent="0.25">
      <c r="A90" s="4" t="s">
        <v>29</v>
      </c>
      <c r="B90">
        <v>7</v>
      </c>
      <c r="C90" t="s">
        <v>35</v>
      </c>
      <c r="D90" s="4"/>
      <c r="E90" s="10">
        <v>6</v>
      </c>
      <c r="F90" s="4" t="s">
        <v>116</v>
      </c>
      <c r="G90" s="10" t="s">
        <v>52</v>
      </c>
    </row>
    <row r="91" spans="1:7" x14ac:dyDescent="0.25">
      <c r="A91" s="4" t="s">
        <v>30</v>
      </c>
      <c r="B91">
        <v>9</v>
      </c>
      <c r="C91" t="s">
        <v>36</v>
      </c>
      <c r="D91" s="4"/>
      <c r="E91" s="10">
        <v>7</v>
      </c>
      <c r="F91" s="4" t="s">
        <v>117</v>
      </c>
      <c r="G91" s="10" t="s">
        <v>53</v>
      </c>
    </row>
    <row r="92" spans="1:7" x14ac:dyDescent="0.25">
      <c r="A92" s="4" t="s">
        <v>31</v>
      </c>
      <c r="B92">
        <v>11</v>
      </c>
      <c r="C92" s="31" t="s">
        <v>37</v>
      </c>
      <c r="D92" s="4"/>
      <c r="E92" s="10"/>
      <c r="F92" s="4"/>
      <c r="G92" s="10" t="s">
        <v>54</v>
      </c>
    </row>
    <row r="93" spans="1:7" x14ac:dyDescent="0.25">
      <c r="A93" s="4" t="s">
        <v>32</v>
      </c>
      <c r="B93" t="e">
        <f>NA()</f>
        <v>#N/A</v>
      </c>
      <c r="C93" t="s">
        <v>33</v>
      </c>
      <c r="D93" s="4"/>
      <c r="E93" s="10"/>
      <c r="F93" s="4"/>
      <c r="G93" s="10" t="s">
        <v>55</v>
      </c>
    </row>
    <row r="94" spans="1:7" x14ac:dyDescent="0.25">
      <c r="A94" s="4" t="s">
        <v>27</v>
      </c>
      <c r="B94">
        <v>17</v>
      </c>
      <c r="C94" t="s">
        <v>34</v>
      </c>
      <c r="D94" s="4"/>
      <c r="E94" s="10"/>
      <c r="F94" s="4"/>
      <c r="G94" s="10" t="s">
        <v>56</v>
      </c>
    </row>
    <row r="95" spans="1:7" x14ac:dyDescent="0.25">
      <c r="A95" s="4" t="s">
        <v>28</v>
      </c>
      <c r="B95">
        <v>15</v>
      </c>
      <c r="C95" t="s">
        <v>35</v>
      </c>
      <c r="D95" s="4"/>
      <c r="E95" s="10"/>
      <c r="F95" s="4"/>
      <c r="G95" s="10" t="s">
        <v>57</v>
      </c>
    </row>
    <row r="96" spans="1:7" x14ac:dyDescent="0.25">
      <c r="A96" s="4" t="s">
        <v>29</v>
      </c>
      <c r="B96">
        <v>13</v>
      </c>
      <c r="C96" t="s">
        <v>36</v>
      </c>
      <c r="D96" s="4"/>
      <c r="E96" s="10"/>
      <c r="F96" s="4"/>
      <c r="G96" s="10" t="s">
        <v>58</v>
      </c>
    </row>
    <row r="97" spans="1:7" x14ac:dyDescent="0.25">
      <c r="A97" s="4" t="s">
        <v>30</v>
      </c>
      <c r="B97">
        <v>11</v>
      </c>
      <c r="C97" t="s">
        <v>37</v>
      </c>
      <c r="D97" s="4"/>
      <c r="E97" s="10"/>
      <c r="F97" s="4"/>
      <c r="G97" s="10" t="s">
        <v>59</v>
      </c>
    </row>
    <row r="98" spans="1:7" x14ac:dyDescent="0.25">
      <c r="A98" s="4" t="s">
        <v>31</v>
      </c>
      <c r="B98">
        <v>9</v>
      </c>
      <c r="C98" t="s">
        <v>33</v>
      </c>
      <c r="D98" s="4"/>
      <c r="E98" s="10"/>
      <c r="F98" s="4"/>
      <c r="G98" s="10" t="s">
        <v>60</v>
      </c>
    </row>
    <row r="99" spans="1:7" x14ac:dyDescent="0.25">
      <c r="A99" s="4" t="s">
        <v>32</v>
      </c>
      <c r="B99">
        <v>7</v>
      </c>
      <c r="C99" s="31" t="s">
        <v>34</v>
      </c>
      <c r="D99" s="4"/>
      <c r="E99" s="10"/>
      <c r="F99" s="4"/>
      <c r="G99" s="10" t="s">
        <v>61</v>
      </c>
    </row>
    <row r="100" spans="1:7" x14ac:dyDescent="0.25">
      <c r="A100" s="4" t="s">
        <v>30</v>
      </c>
      <c r="B100">
        <v>7</v>
      </c>
      <c r="C100" t="s">
        <v>35</v>
      </c>
      <c r="D100" s="4"/>
      <c r="E100" s="10"/>
      <c r="F100" s="4"/>
      <c r="G100" s="10"/>
    </row>
    <row r="101" spans="1:7" x14ac:dyDescent="0.25">
      <c r="A101" s="4" t="s">
        <v>62</v>
      </c>
      <c r="B101">
        <v>9</v>
      </c>
      <c r="C101" t="s">
        <v>36</v>
      </c>
      <c r="D101" s="4"/>
      <c r="E101" s="10"/>
      <c r="F101" s="4"/>
      <c r="G101" s="10"/>
    </row>
    <row r="102" spans="1:7" x14ac:dyDescent="0.25">
      <c r="A102" s="4" t="s">
        <v>32</v>
      </c>
      <c r="B102">
        <v>11</v>
      </c>
      <c r="C102" t="s">
        <v>37</v>
      </c>
      <c r="D102" s="4"/>
      <c r="E102" s="10"/>
      <c r="F102" s="4"/>
      <c r="G102" s="10"/>
    </row>
    <row r="103" spans="1:7" x14ac:dyDescent="0.25">
      <c r="A103" s="4" t="s">
        <v>27</v>
      </c>
      <c r="B103">
        <v>13</v>
      </c>
      <c r="C103" t="s">
        <v>38</v>
      </c>
      <c r="D103" s="6"/>
      <c r="E103" s="11"/>
      <c r="F103" s="6"/>
      <c r="G103" s="11"/>
    </row>
    <row r="105" spans="1:7" x14ac:dyDescent="0.25">
      <c r="B105" s="1" t="s">
        <v>33</v>
      </c>
      <c r="C105" s="3">
        <v>17</v>
      </c>
    </row>
    <row r="106" spans="1:7" x14ac:dyDescent="0.25">
      <c r="B106" s="4" t="s">
        <v>34</v>
      </c>
      <c r="C106" s="5">
        <v>15</v>
      </c>
    </row>
    <row r="107" spans="1:7" x14ac:dyDescent="0.25">
      <c r="B107" s="4" t="s">
        <v>35</v>
      </c>
      <c r="C107" s="5">
        <v>13</v>
      </c>
    </row>
    <row r="108" spans="1:7" x14ac:dyDescent="0.25">
      <c r="B108" s="14" t="s">
        <v>108</v>
      </c>
      <c r="C108" s="32">
        <f>_xlfn.AGGREGATE(9,4,C105:C107)</f>
        <v>45</v>
      </c>
    </row>
    <row r="109" spans="1:7" x14ac:dyDescent="0.25">
      <c r="B109" s="4" t="s">
        <v>36</v>
      </c>
      <c r="C109" s="5">
        <v>11</v>
      </c>
    </row>
    <row r="110" spans="1:7" x14ac:dyDescent="0.25">
      <c r="B110" s="4" t="s">
        <v>37</v>
      </c>
      <c r="C110" s="5">
        <v>9</v>
      </c>
    </row>
    <row r="111" spans="1:7" x14ac:dyDescent="0.25">
      <c r="B111" s="4" t="s">
        <v>38</v>
      </c>
      <c r="C111" s="5">
        <v>7</v>
      </c>
    </row>
    <row r="112" spans="1:7" x14ac:dyDescent="0.25">
      <c r="B112" s="14" t="s">
        <v>107</v>
      </c>
      <c r="C112" s="32">
        <f>_xlfn.AGGREGATE(9,4,C109:C111)</f>
        <v>27</v>
      </c>
    </row>
    <row r="113" spans="2:4" x14ac:dyDescent="0.25">
      <c r="B113" s="4"/>
      <c r="C113" s="5"/>
      <c r="D113" t="s">
        <v>118</v>
      </c>
    </row>
    <row r="114" spans="2:4" x14ac:dyDescent="0.25">
      <c r="B114" s="33" t="s">
        <v>109</v>
      </c>
      <c r="C114" s="34">
        <f>_xlfn.AGGREGATE(9,D114,C105:C112)</f>
        <v>144</v>
      </c>
      <c r="D114" s="30">
        <v>7</v>
      </c>
    </row>
  </sheetData>
  <mergeCells count="1">
    <mergeCell ref="A2:C2"/>
  </mergeCells>
  <phoneticPr fontId="8" type="noConversion"/>
  <dataValidations count="1">
    <dataValidation type="list" allowBlank="1" showInputMessage="1" showErrorMessage="1" sqref="D114" xr:uid="{BE9FA104-62CB-4F28-A47D-B2840F858ED3}">
      <formula1>$E$84:$E$91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Vzorce</vt:lpstr>
      <vt:lpstr>Matematické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2018-03-19T16:46:35Z</dcterms:created>
  <dcterms:modified xsi:type="dcterms:W3CDTF">2022-12-08T13:23:08Z</dcterms:modified>
</cp:coreProperties>
</file>